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9440" windowHeight="7875" activeTab="2"/>
  </bookViews>
  <sheets>
    <sheet name="練習問題3（離釣率）" sheetId="3" r:id="rId1"/>
    <sheet name="離釣率アンケ-ト結果" sheetId="5" r:id="rId2"/>
    <sheet name="解答（ソルバ-の結果）" sheetId="6" r:id="rId3"/>
    <sheet name="解答（Rの結果）" sheetId="4" r:id="rId4"/>
  </sheets>
  <definedNames>
    <definedName name="solver_adj" localSheetId="3" hidden="1">'解答（Rの結果）'!$I$17:$I$19</definedName>
    <definedName name="solver_adj" localSheetId="2" hidden="1">'解答（ソルバ-の結果）'!$I$17:$I$19</definedName>
    <definedName name="solver_cvg" localSheetId="3" hidden="1">0.0001</definedName>
    <definedName name="solver_cvg" localSheetId="2" hidden="1">0.0001</definedName>
    <definedName name="solver_drv" localSheetId="3" hidden="1">1</definedName>
    <definedName name="solver_drv" localSheetId="2" hidden="1">1</definedName>
    <definedName name="solver_eng" localSheetId="3" hidden="1">1</definedName>
    <definedName name="solver_eng" localSheetId="2" hidden="1">1</definedName>
    <definedName name="solver_eng" localSheetId="1" hidden="1">1</definedName>
    <definedName name="solver_est" localSheetId="3" hidden="1">1</definedName>
    <definedName name="solver_est" localSheetId="2" hidden="1">1</definedName>
    <definedName name="solver_itr" localSheetId="3" hidden="1">2147483647</definedName>
    <definedName name="solver_itr" localSheetId="2" hidden="1">2147483647</definedName>
    <definedName name="solver_mip" localSheetId="3" hidden="1">2147483647</definedName>
    <definedName name="solver_mip" localSheetId="2" hidden="1">2147483647</definedName>
    <definedName name="solver_mni" localSheetId="3" hidden="1">30</definedName>
    <definedName name="solver_mni" localSheetId="2" hidden="1">30</definedName>
    <definedName name="solver_mrt" localSheetId="3" hidden="1">0.075</definedName>
    <definedName name="solver_mrt" localSheetId="2" hidden="1">0.075</definedName>
    <definedName name="solver_msl" localSheetId="3" hidden="1">2</definedName>
    <definedName name="solver_msl" localSheetId="2" hidden="1">2</definedName>
    <definedName name="solver_neg" localSheetId="3" hidden="1">1</definedName>
    <definedName name="solver_neg" localSheetId="2" hidden="1">1</definedName>
    <definedName name="solver_neg" localSheetId="1" hidden="1">1</definedName>
    <definedName name="solver_nod" localSheetId="3" hidden="1">2147483647</definedName>
    <definedName name="solver_nod" localSheetId="2" hidden="1">2147483647</definedName>
    <definedName name="solver_num" localSheetId="3" hidden="1">0</definedName>
    <definedName name="solver_num" localSheetId="2" hidden="1">0</definedName>
    <definedName name="solver_num" localSheetId="1" hidden="1">0</definedName>
    <definedName name="solver_nwt" localSheetId="3" hidden="1">1</definedName>
    <definedName name="solver_nwt" localSheetId="2" hidden="1">1</definedName>
    <definedName name="solver_opt" localSheetId="3" hidden="1">'解答（Rの結果）'!$I$15</definedName>
    <definedName name="solver_opt" localSheetId="2" hidden="1">'解答（ソルバ-の結果）'!$I$15</definedName>
    <definedName name="solver_opt" localSheetId="1" hidden="1">'離釣率アンケ-ト結果'!$M$6</definedName>
    <definedName name="solver_pre" localSheetId="3" hidden="1">0.000001</definedName>
    <definedName name="solver_pre" localSheetId="2" hidden="1">0.000001</definedName>
    <definedName name="solver_rbv" localSheetId="3" hidden="1">1</definedName>
    <definedName name="solver_rbv" localSheetId="2" hidden="1">1</definedName>
    <definedName name="solver_rlx" localSheetId="3" hidden="1">2</definedName>
    <definedName name="solver_rlx" localSheetId="2" hidden="1">2</definedName>
    <definedName name="solver_rsd" localSheetId="3" hidden="1">0</definedName>
    <definedName name="solver_rsd" localSheetId="2" hidden="1">0</definedName>
    <definedName name="solver_scl" localSheetId="3" hidden="1">1</definedName>
    <definedName name="solver_scl" localSheetId="2" hidden="1">1</definedName>
    <definedName name="solver_sho" localSheetId="3" hidden="1">2</definedName>
    <definedName name="solver_sho" localSheetId="2" hidden="1">2</definedName>
    <definedName name="solver_ssz" localSheetId="3" hidden="1">100</definedName>
    <definedName name="solver_ssz" localSheetId="2" hidden="1">100</definedName>
    <definedName name="solver_tim" localSheetId="3" hidden="1">2147483647</definedName>
    <definedName name="solver_tim" localSheetId="2" hidden="1">2147483647</definedName>
    <definedName name="solver_tol" localSheetId="3" hidden="1">0.01</definedName>
    <definedName name="solver_tol" localSheetId="2" hidden="1">0.01</definedName>
    <definedName name="solver_typ" localSheetId="3" hidden="1">2</definedName>
    <definedName name="solver_typ" localSheetId="2" hidden="1">2</definedName>
    <definedName name="solver_typ" localSheetId="1" hidden="1">1</definedName>
    <definedName name="solver_val" localSheetId="3" hidden="1">0</definedName>
    <definedName name="solver_val" localSheetId="2" hidden="1">0</definedName>
    <definedName name="solver_val" localSheetId="1" hidden="1">0</definedName>
    <definedName name="solver_ver" localSheetId="3" hidden="1">3</definedName>
    <definedName name="solver_ver" localSheetId="2" hidden="1">3</definedName>
    <definedName name="solver_ver" localSheetId="1" hidden="1">3</definedName>
  </definedNames>
  <calcPr calcId="145621"/>
</workbook>
</file>

<file path=xl/calcChain.xml><?xml version="1.0" encoding="utf-8"?>
<calcChain xmlns="http://schemas.openxmlformats.org/spreadsheetml/2006/main">
  <c r="I5" i="6" l="1"/>
  <c r="I4" i="6"/>
  <c r="D18" i="6"/>
  <c r="D20" i="6" s="1"/>
  <c r="D15" i="6"/>
  <c r="E4" i="6" s="1"/>
  <c r="J13" i="6"/>
  <c r="J12" i="6"/>
  <c r="J11" i="6"/>
  <c r="J10" i="6"/>
  <c r="J9" i="6"/>
  <c r="J8" i="6"/>
  <c r="E8" i="6"/>
  <c r="J7" i="6"/>
  <c r="E7" i="6"/>
  <c r="J6" i="6"/>
  <c r="E6" i="6"/>
  <c r="J5" i="6"/>
  <c r="E5" i="6"/>
  <c r="H5" i="6" s="1"/>
  <c r="J4" i="6"/>
  <c r="H6" i="6" l="1"/>
  <c r="E9" i="6"/>
  <c r="E10" i="6"/>
  <c r="E11" i="6"/>
  <c r="E12" i="6"/>
  <c r="E13" i="6"/>
  <c r="I4" i="4"/>
  <c r="J4" i="4"/>
  <c r="I6" i="6" l="1"/>
  <c r="H7" i="6"/>
  <c r="J5" i="4"/>
  <c r="J6" i="4"/>
  <c r="J7" i="4"/>
  <c r="J8" i="4"/>
  <c r="J9" i="4"/>
  <c r="J10" i="4"/>
  <c r="J11" i="4"/>
  <c r="J12" i="4"/>
  <c r="J13" i="4"/>
  <c r="I7" i="6" l="1"/>
  <c r="H8" i="6"/>
  <c r="D18" i="4"/>
  <c r="D20" i="4" s="1"/>
  <c r="I8" i="6" l="1"/>
  <c r="H9" i="6"/>
  <c r="D15" i="5"/>
  <c r="D15" i="4"/>
  <c r="E7" i="4" s="1"/>
  <c r="I9" i="6" l="1"/>
  <c r="H10" i="6"/>
  <c r="E4" i="4"/>
  <c r="E10" i="4"/>
  <c r="E6" i="4"/>
  <c r="E13" i="4"/>
  <c r="E9" i="4"/>
  <c r="E5" i="4"/>
  <c r="H5" i="4" s="1"/>
  <c r="E12" i="4"/>
  <c r="E8" i="4"/>
  <c r="E11" i="4"/>
  <c r="I10" i="6" l="1"/>
  <c r="H11" i="6"/>
  <c r="H6" i="4"/>
  <c r="H7" i="4" s="1"/>
  <c r="H8" i="4" s="1"/>
  <c r="H9" i="4" s="1"/>
  <c r="H10" i="4" s="1"/>
  <c r="H11" i="4" s="1"/>
  <c r="H12" i="4" s="1"/>
  <c r="H13" i="4" s="1"/>
  <c r="I5" i="4"/>
  <c r="I11" i="6" l="1"/>
  <c r="H12" i="6"/>
  <c r="I8" i="4"/>
  <c r="I7" i="4"/>
  <c r="I6" i="4"/>
  <c r="I9" i="4"/>
  <c r="I12" i="6" l="1"/>
  <c r="H13" i="6"/>
  <c r="I13" i="6" s="1"/>
  <c r="I10" i="4"/>
  <c r="I15" i="6" l="1"/>
  <c r="I11" i="4"/>
  <c r="I12" i="4" l="1"/>
  <c r="I13" i="4" l="1"/>
</calcChain>
</file>

<file path=xl/sharedStrings.xml><?xml version="1.0" encoding="utf-8"?>
<sst xmlns="http://schemas.openxmlformats.org/spreadsheetml/2006/main" count="119" uniqueCount="65">
  <si>
    <t>回答No</t>
    <rPh sb="0" eb="2">
      <t>カイトウ</t>
    </rPh>
    <phoneticPr fontId="3"/>
  </si>
  <si>
    <t>内容</t>
    <rPh sb="0" eb="2">
      <t>ナイヨウ</t>
    </rPh>
    <phoneticPr fontId="3"/>
  </si>
  <si>
    <t>僅かでも減少したらやめる</t>
    <rPh sb="0" eb="1">
      <t>ワズ</t>
    </rPh>
    <rPh sb="4" eb="6">
      <t>ゲンショウ</t>
    </rPh>
    <phoneticPr fontId="3"/>
  </si>
  <si>
    <t>10％減少したらやめる</t>
    <rPh sb="3" eb="5">
      <t>ゲンショウ</t>
    </rPh>
    <phoneticPr fontId="3"/>
  </si>
  <si>
    <t>20％減少したらやめる</t>
    <rPh sb="3" eb="5">
      <t>ゲンショウ</t>
    </rPh>
    <phoneticPr fontId="3"/>
  </si>
  <si>
    <t>30％減少したらやめる</t>
    <rPh sb="3" eb="5">
      <t>ゲンショウ</t>
    </rPh>
    <phoneticPr fontId="3"/>
  </si>
  <si>
    <t>40％減少したらやめる</t>
    <rPh sb="3" eb="5">
      <t>ゲンショウ</t>
    </rPh>
    <phoneticPr fontId="3"/>
  </si>
  <si>
    <t>50％減少したらやめる</t>
    <rPh sb="3" eb="5">
      <t>ゲンショウ</t>
    </rPh>
    <phoneticPr fontId="3"/>
  </si>
  <si>
    <t>60％減少したらやめる</t>
    <rPh sb="3" eb="5">
      <t>ゲンショウ</t>
    </rPh>
    <phoneticPr fontId="3"/>
  </si>
  <si>
    <t>70％減少したらやめる</t>
    <rPh sb="3" eb="5">
      <t>ゲンショウ</t>
    </rPh>
    <phoneticPr fontId="3"/>
  </si>
  <si>
    <t>80％減少したらやめる</t>
    <rPh sb="3" eb="5">
      <t>ゲンショウ</t>
    </rPh>
    <phoneticPr fontId="3"/>
  </si>
  <si>
    <t>90％減少したらやめる</t>
    <rPh sb="3" eb="5">
      <t>ゲンショウ</t>
    </rPh>
    <phoneticPr fontId="3"/>
  </si>
  <si>
    <t>減少率にかかわらずやめる</t>
    <rPh sb="0" eb="3">
      <t>ゲンショウリツ</t>
    </rPh>
    <phoneticPr fontId="3"/>
  </si>
  <si>
    <t>増幅回答数</t>
    <rPh sb="0" eb="2">
      <t>ゾウフク</t>
    </rPh>
    <rPh sb="2" eb="5">
      <t>カイトウスウ</t>
    </rPh>
    <phoneticPr fontId="3"/>
  </si>
  <si>
    <t>釣果減少率</t>
    <rPh sb="0" eb="2">
      <t>チョウカ</t>
    </rPh>
    <rPh sb="2" eb="5">
      <t>ゲンショウリツ</t>
    </rPh>
    <phoneticPr fontId="3"/>
  </si>
  <si>
    <t>累積離釣率</t>
    <rPh sb="0" eb="2">
      <t>ルイセキ</t>
    </rPh>
    <rPh sb="2" eb="3">
      <t>リ</t>
    </rPh>
    <rPh sb="3" eb="4">
      <t>チョウ</t>
    </rPh>
    <rPh sb="4" eb="5">
      <t>リツ</t>
    </rPh>
    <phoneticPr fontId="3"/>
  </si>
  <si>
    <t>有効回答数</t>
    <rPh sb="0" eb="2">
      <t>ユウコウ</t>
    </rPh>
    <rPh sb="2" eb="5">
      <t>カイトウスウ</t>
    </rPh>
    <phoneticPr fontId="3"/>
  </si>
  <si>
    <t>A県のマダイ遊漁者に対するアンケ-ト調査結果</t>
    <rPh sb="1" eb="2">
      <t>ケン</t>
    </rPh>
    <rPh sb="6" eb="8">
      <t>ユウギョ</t>
    </rPh>
    <rPh sb="8" eb="9">
      <t>シャ</t>
    </rPh>
    <rPh sb="10" eb="11">
      <t>タイ</t>
    </rPh>
    <rPh sb="18" eb="20">
      <t>チョウサ</t>
    </rPh>
    <rPh sb="20" eb="22">
      <t>ケッカ</t>
    </rPh>
    <phoneticPr fontId="3"/>
  </si>
  <si>
    <t>有効回答率</t>
    <rPh sb="0" eb="2">
      <t>ユウコウ</t>
    </rPh>
    <rPh sb="2" eb="5">
      <t>カイトウリツ</t>
    </rPh>
    <phoneticPr fontId="3"/>
  </si>
  <si>
    <t>.</t>
    <phoneticPr fontId="3"/>
  </si>
  <si>
    <t>離釣率：</t>
    <rPh sb="0" eb="1">
      <t>リ</t>
    </rPh>
    <rPh sb="1" eb="2">
      <t>チョウ</t>
    </rPh>
    <rPh sb="2" eb="3">
      <t>リツ</t>
    </rPh>
    <phoneticPr fontId="3"/>
  </si>
  <si>
    <t>c</t>
    <phoneticPr fontId="3"/>
  </si>
  <si>
    <t>a</t>
    <phoneticPr fontId="3"/>
  </si>
  <si>
    <t>b</t>
    <phoneticPr fontId="3"/>
  </si>
  <si>
    <t>ロジスティック曲線　y = a/(1+b*(exp(-cx))</t>
    <rPh sb="7" eb="9">
      <t>キョクセン</t>
    </rPh>
    <phoneticPr fontId="3"/>
  </si>
  <si>
    <t>残差</t>
    <rPh sb="0" eb="2">
      <t>ザンサ</t>
    </rPh>
    <phoneticPr fontId="3"/>
  </si>
  <si>
    <t>予測値</t>
    <rPh sb="0" eb="3">
      <t>ヨソクチ</t>
    </rPh>
    <phoneticPr fontId="3"/>
  </si>
  <si>
    <t>A県のマダイ混入率：</t>
    <rPh sb="1" eb="2">
      <t>ケン</t>
    </rPh>
    <rPh sb="6" eb="8">
      <t>コンニュウ</t>
    </rPh>
    <rPh sb="8" eb="9">
      <t>リツ</t>
    </rPh>
    <phoneticPr fontId="3"/>
  </si>
  <si>
    <t>%</t>
    <phoneticPr fontId="3"/>
  </si>
  <si>
    <t>％</t>
    <phoneticPr fontId="3"/>
  </si>
  <si>
    <t>？</t>
    <phoneticPr fontId="3"/>
  </si>
  <si>
    <t>%（既知）</t>
    <rPh sb="2" eb="4">
      <t>キチ</t>
    </rPh>
    <phoneticPr fontId="3"/>
  </si>
  <si>
    <t>人（既知）</t>
    <rPh sb="0" eb="1">
      <t>ニン</t>
    </rPh>
    <rPh sb="2" eb="4">
      <t>キチ</t>
    </rPh>
    <phoneticPr fontId="3"/>
  </si>
  <si>
    <t>人</t>
    <rPh sb="0" eb="1">
      <t>ニン</t>
    </rPh>
    <phoneticPr fontId="3"/>
  </si>
  <si>
    <t>推定離釣者数</t>
    <rPh sb="0" eb="2">
      <t>スイテイ</t>
    </rPh>
    <rPh sb="2" eb="3">
      <t>リ</t>
    </rPh>
    <rPh sb="3" eb="4">
      <t>チョウ</t>
    </rPh>
    <rPh sb="4" eb="5">
      <t>シャ</t>
    </rPh>
    <rPh sb="5" eb="6">
      <t>スウ</t>
    </rPh>
    <phoneticPr fontId="3"/>
  </si>
  <si>
    <t>ans &lt;- nls(Y ~ SSlogis(X, Asym, xmid, scal),Df)</t>
  </si>
  <si>
    <t>(P&lt;-ans$m$getPars())</t>
  </si>
  <si>
    <t>names(P)&lt;-NULL</t>
  </si>
  <si>
    <t>(a&lt;-P[1])</t>
  </si>
  <si>
    <t>(b&lt;-exp(P[2]/P[3]))</t>
  </si>
  <si>
    <t>(c&lt;-1/P[3])</t>
  </si>
  <si>
    <t>R統計ソフトによる”ロジステック回帰”のコマンド</t>
    <rPh sb="1" eb="3">
      <t>トウケイ</t>
    </rPh>
    <rPh sb="16" eb="18">
      <t>カイキ</t>
    </rPh>
    <phoneticPr fontId="3"/>
  </si>
  <si>
    <t>これで、a, b, cが計算できます。</t>
    <rPh sb="12" eb="14">
      <t>ケイサン</t>
    </rPh>
    <phoneticPr fontId="3"/>
  </si>
  <si>
    <t>&gt; ans &lt;- nls(Y ~ SSlogis(X, Asym, xmid, scal),Df)</t>
  </si>
  <si>
    <t>&gt; (P&lt;-ans$m$getPars())</t>
  </si>
  <si>
    <t xml:space="preserve">     Asym      xmid      scal </t>
  </si>
  <si>
    <t>&gt; names(P)&lt;-NULL</t>
  </si>
  <si>
    <t>&gt; (a&lt;-P[1])</t>
  </si>
  <si>
    <t>&gt; (b&lt;-exp(P[2]/P[3]))</t>
  </si>
  <si>
    <t>&gt; (c&lt;-1/P[3])</t>
  </si>
  <si>
    <t>Rの結果</t>
    <rPh sb="2" eb="4">
      <t>ケッカ</t>
    </rPh>
    <phoneticPr fontId="3"/>
  </si>
  <si>
    <t>＊R統計ソフトをインストール後、立ち上げ、上記のコマンドをコピーして</t>
    <rPh sb="2" eb="4">
      <t>トウケイ</t>
    </rPh>
    <rPh sb="14" eb="15">
      <t>ゴ</t>
    </rPh>
    <rPh sb="16" eb="17">
      <t>タ</t>
    </rPh>
    <rPh sb="18" eb="19">
      <t>ア</t>
    </rPh>
    <rPh sb="21" eb="23">
      <t>ジョウキ</t>
    </rPh>
    <phoneticPr fontId="3"/>
  </si>
  <si>
    <t>R画面で　＞　にペーストすると途中まで計算結果がでますので、最後に</t>
    <rPh sb="1" eb="3">
      <t>ガメン</t>
    </rPh>
    <rPh sb="15" eb="17">
      <t>トチュウ</t>
    </rPh>
    <rPh sb="19" eb="21">
      <t>ケイサン</t>
    </rPh>
    <rPh sb="21" eb="23">
      <t>ケッカ</t>
    </rPh>
    <rPh sb="30" eb="32">
      <t>サイゴ</t>
    </rPh>
    <phoneticPr fontId="3"/>
  </si>
  <si>
    <t>リターンキーを押せば、最後の結果が表示されます。</t>
    <rPh sb="7" eb="8">
      <t>オ</t>
    </rPh>
    <rPh sb="11" eb="13">
      <t>サイゴ</t>
    </rPh>
    <rPh sb="14" eb="16">
      <t>ケッカ</t>
    </rPh>
    <rPh sb="17" eb="19">
      <t>ヒョウジ</t>
    </rPh>
    <phoneticPr fontId="3"/>
  </si>
  <si>
    <t>&gt;</t>
  </si>
  <si>
    <t xml:space="preserve">&gt; Df &lt;- data.frame(Y=c(0.01,4.7,7.8,9.4,18.8,42.2,73.4,82.8,92.2,100.0), </t>
  </si>
  <si>
    <t>+ X=c(0.01, 10, 20, 30, 40, 50, 60, 70, 80, 90))</t>
  </si>
  <si>
    <t xml:space="preserve">99.701568 52.398171  9.662582 </t>
  </si>
  <si>
    <t>[1] 99.70157</t>
  </si>
  <si>
    <t>[1] 226.5107</t>
  </si>
  <si>
    <t>[1] 0.103492</t>
  </si>
  <si>
    <t>*90%の減少でほぼ全ての釣り人が離釣すると仮定</t>
    <rPh sb="5" eb="7">
      <t>ゲンショウ</t>
    </rPh>
    <rPh sb="10" eb="11">
      <t>スベ</t>
    </rPh>
    <rPh sb="13" eb="14">
      <t>ツ</t>
    </rPh>
    <rPh sb="15" eb="16">
      <t>ビト</t>
    </rPh>
    <rPh sb="17" eb="18">
      <t>ハナ</t>
    </rPh>
    <rPh sb="18" eb="19">
      <t>ツ</t>
    </rPh>
    <rPh sb="22" eb="24">
      <t>カテイ</t>
    </rPh>
    <phoneticPr fontId="3"/>
  </si>
  <si>
    <r>
      <t>Df &lt;- data.frame(Y=c(</t>
    </r>
    <r>
      <rPr>
        <sz val="11"/>
        <color rgb="FFFF0000"/>
        <rFont val="Meiryo UI"/>
        <family val="3"/>
        <charset val="128"/>
      </rPr>
      <t>0.01,4.7,7.8,9.4,18.8,42.2,73.4,82.8,92.2,100.0</t>
    </r>
    <r>
      <rPr>
        <sz val="11"/>
        <color theme="1"/>
        <rFont val="Meiryo UI"/>
        <family val="3"/>
        <charset val="128"/>
      </rPr>
      <t xml:space="preserve">), </t>
    </r>
    <phoneticPr fontId="3"/>
  </si>
  <si>
    <r>
      <t>X=c(</t>
    </r>
    <r>
      <rPr>
        <sz val="11"/>
        <color rgb="FFFF0000"/>
        <rFont val="Meiryo UI"/>
        <family val="3"/>
        <charset val="128"/>
      </rPr>
      <t>0.01, 10, 20, 30, 40, 50, 60, 70, 80, 90</t>
    </r>
    <r>
      <rPr>
        <sz val="11"/>
        <color theme="1"/>
        <rFont val="Meiryo UI"/>
        <family val="3"/>
        <charset val="128"/>
      </rPr>
      <t>))</t>
    </r>
    <phoneticPr fontId="3"/>
  </si>
  <si>
    <t>赤字は事例のデ-タです。</t>
    <rPh sb="0" eb="2">
      <t>アカジ</t>
    </rPh>
    <rPh sb="3" eb="5">
      <t>ジレイ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</si>
</sst>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0_ "/>
    <numFmt numFmtId="178" formatCode="0_ "/>
    <numFmt numFmtId="179" formatCode="0.0_);[Red]\(0.0\)"/>
    <numFmt numFmtId="180" formatCode="0_);[Red]\(0\)"/>
    <numFmt numFmtId="181" formatCode="#,##0_ "/>
    <numFmt numFmtId="182" formatCode="0.000_);[Red]\(0.000\)"/>
  </numFmts>
  <fonts count="15" x14ac:knownFonts="1">
    <font>
      <sz val="11"/>
      <color theme="1"/>
      <name val="ＭＳ Ｐゴシック"/>
      <family val="2"/>
      <charset val="128"/>
      <scheme val="minor"/>
    </font>
    <font>
      <sz val="11"/>
      <color theme="1"/>
      <name val="ＭＳ Ｐゴシック"/>
      <family val="2"/>
      <charset val="128"/>
      <scheme val="minor"/>
    </font>
    <font>
      <sz val="11"/>
      <color theme="1"/>
      <name val="Meiryo UI"/>
      <family val="3"/>
      <charset val="128"/>
    </font>
    <font>
      <sz val="6"/>
      <name val="ＭＳ Ｐゴシック"/>
      <family val="2"/>
      <charset val="128"/>
      <scheme val="minor"/>
    </font>
    <font>
      <sz val="11"/>
      <color theme="1"/>
      <name val="ＭＳ Ｐゴシック"/>
      <family val="3"/>
      <charset val="128"/>
      <scheme val="minor"/>
    </font>
    <font>
      <sz val="11"/>
      <color rgb="FFFF0000"/>
      <name val="Meiryo UI"/>
      <family val="3"/>
      <charset val="128"/>
    </font>
    <font>
      <sz val="12"/>
      <color theme="1"/>
      <name val="ＭＳ Ｐゴシック"/>
      <family val="3"/>
      <charset val="128"/>
      <scheme val="minor"/>
    </font>
    <font>
      <sz val="11"/>
      <name val="Meiryo UI"/>
      <family val="3"/>
      <charset val="128"/>
    </font>
    <font>
      <sz val="12"/>
      <name val="Meiryo UI"/>
      <family val="3"/>
      <charset val="128"/>
    </font>
    <font>
      <sz val="20"/>
      <color theme="1"/>
      <name val="Meiryo UI"/>
      <family val="3"/>
      <charset val="128"/>
    </font>
    <font>
      <sz val="18"/>
      <color theme="1"/>
      <name val="Meiryo UI"/>
      <family val="3"/>
      <charset val="128"/>
    </font>
    <font>
      <sz val="11"/>
      <color rgb="FFFFC000"/>
      <name val="Meiryo UI"/>
      <family val="3"/>
      <charset val="128"/>
    </font>
    <font>
      <sz val="10"/>
      <color rgb="FF0000FF"/>
      <name val="Meiryo UI"/>
      <family val="3"/>
      <charset val="128"/>
    </font>
    <font>
      <sz val="10"/>
      <color rgb="FF000000"/>
      <name val="Meiryo UI"/>
      <family val="3"/>
      <charset val="128"/>
    </font>
    <font>
      <b/>
      <sz val="11"/>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00000"/>
        <bgColor indexed="64"/>
      </patternFill>
    </fill>
  </fills>
  <borders count="10">
    <border>
      <left/>
      <right/>
      <top/>
      <bottom/>
      <diagonal/>
    </border>
    <border>
      <left/>
      <right/>
      <top/>
      <bottom style="thin">
        <color auto="1"/>
      </bottom>
      <diagonal/>
    </border>
    <border>
      <left/>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1" fillId="0" borderId="0">
      <alignment vertical="center"/>
    </xf>
    <xf numFmtId="0" fontId="4" fillId="0" borderId="0">
      <alignment vertical="center"/>
    </xf>
  </cellStyleXfs>
  <cellXfs count="56">
    <xf numFmtId="0" fontId="0" fillId="0" borderId="0" xfId="0">
      <alignment vertical="center"/>
    </xf>
    <xf numFmtId="0" fontId="2" fillId="2" borderId="1" xfId="1" applyFont="1" applyFill="1" applyBorder="1" applyAlignment="1">
      <alignment horizontal="center" vertical="center"/>
    </xf>
    <xf numFmtId="0" fontId="2" fillId="2" borderId="0" xfId="2" applyFont="1" applyFill="1" applyAlignment="1">
      <alignment horizontal="center" vertical="center"/>
    </xf>
    <xf numFmtId="0" fontId="2" fillId="2" borderId="0" xfId="2" applyFont="1" applyFill="1">
      <alignment vertical="center"/>
    </xf>
    <xf numFmtId="0" fontId="2" fillId="2" borderId="1" xfId="2" applyFont="1" applyFill="1" applyBorder="1" applyAlignment="1">
      <alignment horizontal="center" vertical="center"/>
    </xf>
    <xf numFmtId="0" fontId="2" fillId="2" borderId="1" xfId="2" applyFont="1" applyFill="1" applyBorder="1">
      <alignment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176" fontId="2" fillId="2" borderId="0" xfId="0" applyNumberFormat="1" applyFont="1" applyFill="1" applyAlignment="1">
      <alignment horizontal="center" vertical="center"/>
    </xf>
    <xf numFmtId="176" fontId="2" fillId="2" borderId="1" xfId="0" applyNumberFormat="1" applyFont="1" applyFill="1" applyBorder="1" applyAlignment="1">
      <alignment horizontal="center" vertical="center"/>
    </xf>
    <xf numFmtId="0" fontId="2" fillId="2" borderId="2" xfId="0" applyFont="1" applyFill="1" applyBorder="1">
      <alignment vertical="center"/>
    </xf>
    <xf numFmtId="0" fontId="2" fillId="2" borderId="2" xfId="0" applyFont="1" applyFill="1" applyBorder="1" applyAlignment="1">
      <alignment horizontal="center" vertical="center"/>
    </xf>
    <xf numFmtId="176" fontId="2" fillId="2" borderId="2" xfId="0" applyNumberFormat="1" applyFont="1" applyFill="1" applyBorder="1">
      <alignment vertical="center"/>
    </xf>
    <xf numFmtId="0" fontId="5" fillId="2" borderId="0" xfId="0" applyFont="1" applyFill="1">
      <alignment vertical="center"/>
    </xf>
    <xf numFmtId="0" fontId="2" fillId="2" borderId="0" xfId="1" applyFont="1" applyFill="1" applyBorder="1" applyAlignment="1">
      <alignment horizontal="center" vertical="center"/>
    </xf>
    <xf numFmtId="178" fontId="2" fillId="2" borderId="0" xfId="0" applyNumberFormat="1" applyFont="1" applyFill="1" applyAlignment="1">
      <alignment horizontal="center" vertical="center"/>
    </xf>
    <xf numFmtId="0" fontId="6" fillId="0" borderId="0" xfId="0" applyFont="1">
      <alignment vertical="center"/>
    </xf>
    <xf numFmtId="177" fontId="2" fillId="2" borderId="0" xfId="0" applyNumberFormat="1" applyFont="1" applyFill="1" applyAlignment="1">
      <alignment horizontal="center" vertical="center"/>
    </xf>
    <xf numFmtId="179" fontId="2" fillId="2" borderId="0" xfId="0" applyNumberFormat="1" applyFont="1" applyFill="1" applyAlignment="1">
      <alignment horizontal="center" vertical="center"/>
    </xf>
    <xf numFmtId="180" fontId="2" fillId="2" borderId="0" xfId="1" applyNumberFormat="1" applyFont="1" applyFill="1" applyAlignment="1">
      <alignment horizontal="center" vertical="center"/>
    </xf>
    <xf numFmtId="179" fontId="2" fillId="2" borderId="0" xfId="1" applyNumberFormat="1" applyFont="1" applyFill="1" applyAlignment="1">
      <alignment horizontal="center" vertical="center"/>
    </xf>
    <xf numFmtId="0" fontId="2" fillId="2" borderId="0" xfId="0" applyFont="1" applyFill="1" applyAlignment="1">
      <alignment horizontal="right" vertical="center"/>
    </xf>
    <xf numFmtId="176" fontId="2" fillId="2" borderId="0" xfId="0" applyNumberFormat="1" applyFont="1" applyFill="1" applyAlignment="1">
      <alignment horizontal="right" vertical="center"/>
    </xf>
    <xf numFmtId="0" fontId="5" fillId="2" borderId="0" xfId="0" applyFont="1" applyFill="1" applyAlignment="1">
      <alignment horizontal="right" vertical="center"/>
    </xf>
    <xf numFmtId="0" fontId="7" fillId="2" borderId="0" xfId="0" applyFont="1" applyFill="1" applyAlignment="1">
      <alignment horizontal="right" vertical="center"/>
    </xf>
    <xf numFmtId="176" fontId="5" fillId="2" borderId="0" xfId="0" applyNumberFormat="1" applyFont="1" applyFill="1" applyAlignment="1">
      <alignment horizontal="right" vertical="center"/>
    </xf>
    <xf numFmtId="179" fontId="2" fillId="3" borderId="0" xfId="0" applyNumberFormat="1" applyFont="1" applyFill="1" applyAlignment="1">
      <alignment horizontal="center" vertical="center"/>
    </xf>
    <xf numFmtId="181" fontId="2" fillId="2" borderId="0" xfId="0" applyNumberFormat="1" applyFont="1" applyFill="1" applyAlignment="1">
      <alignment horizontal="right" vertical="center"/>
    </xf>
    <xf numFmtId="0" fontId="8" fillId="0" borderId="0" xfId="0" applyFont="1">
      <alignment vertical="center"/>
    </xf>
    <xf numFmtId="181" fontId="5" fillId="2" borderId="0" xfId="0" applyNumberFormat="1" applyFont="1" applyFill="1" applyAlignment="1">
      <alignment horizontal="right" vertical="center"/>
    </xf>
    <xf numFmtId="0" fontId="9" fillId="2" borderId="1" xfId="0" applyFont="1" applyFill="1" applyBorder="1">
      <alignment vertical="center"/>
    </xf>
    <xf numFmtId="0" fontId="10" fillId="2" borderId="1" xfId="0" applyFont="1" applyFill="1" applyBorder="1">
      <alignment vertical="center"/>
    </xf>
    <xf numFmtId="0" fontId="10" fillId="2" borderId="1" xfId="0" applyFont="1" applyFill="1" applyBorder="1" applyAlignment="1">
      <alignment horizontal="center" vertical="center"/>
    </xf>
    <xf numFmtId="0" fontId="10" fillId="2" borderId="0" xfId="0" applyFont="1" applyFill="1">
      <alignment vertical="center"/>
    </xf>
    <xf numFmtId="0" fontId="0" fillId="2" borderId="0" xfId="0" applyFill="1">
      <alignment vertical="center"/>
    </xf>
    <xf numFmtId="0" fontId="11" fillId="4" borderId="0" xfId="0" applyFont="1" applyFill="1">
      <alignment vertical="center"/>
    </xf>
    <xf numFmtId="176" fontId="2" fillId="2" borderId="0" xfId="1" applyNumberFormat="1" applyFont="1" applyFill="1" applyBorder="1" applyAlignment="1">
      <alignment horizontal="center" vertical="center"/>
    </xf>
    <xf numFmtId="182" fontId="2" fillId="3" borderId="0" xfId="0" applyNumberFormat="1" applyFont="1" applyFill="1" applyAlignment="1">
      <alignment horizontal="center"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 fillId="2" borderId="0" xfId="0" applyFont="1" applyFill="1" applyBorder="1">
      <alignment vertical="center"/>
    </xf>
    <xf numFmtId="0" fontId="0" fillId="2" borderId="0"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1" xfId="0" applyFill="1" applyBorder="1">
      <alignment vertical="center"/>
    </xf>
    <xf numFmtId="0" fontId="0" fillId="2" borderId="9" xfId="0" applyFill="1" applyBorder="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top" wrapText="1"/>
    </xf>
    <xf numFmtId="0" fontId="12" fillId="0" borderId="0" xfId="0" applyFont="1" applyAlignment="1">
      <alignment horizontal="left" vertical="center" wrapText="1"/>
    </xf>
    <xf numFmtId="177" fontId="2" fillId="3" borderId="0" xfId="0" applyNumberFormat="1" applyFont="1" applyFill="1" applyAlignment="1">
      <alignment horizontal="center" vertical="center"/>
    </xf>
    <xf numFmtId="0" fontId="14" fillId="2" borderId="0" xfId="0" applyFont="1" applyFill="1" applyBorder="1">
      <alignment vertical="center"/>
    </xf>
  </cellXfs>
  <cellStyles count="3">
    <cellStyle name="標準" xfId="0" builtinId="0"/>
    <cellStyle name="標準 2 3" xfId="2"/>
    <cellStyle name="標準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8161790527619"/>
          <c:y val="5.2049293094445934E-2"/>
          <c:w val="0.74932008490647029"/>
          <c:h val="0.71051139707820554"/>
        </c:manualLayout>
      </c:layout>
      <c:scatterChart>
        <c:scatterStyle val="lineMarker"/>
        <c:varyColors val="0"/>
        <c:ser>
          <c:idx val="1"/>
          <c:order val="0"/>
          <c:tx>
            <c:strRef>
              <c:f>'解答（ソルバ-の結果）'!$H$3</c:f>
              <c:strCache>
                <c:ptCount val="1"/>
                <c:pt idx="0">
                  <c:v>累積離釣率</c:v>
                </c:pt>
              </c:strCache>
            </c:strRef>
          </c:tx>
          <c:spPr>
            <a:ln>
              <a:solidFill>
                <a:srgbClr val="FF0000"/>
              </a:solidFill>
            </a:ln>
          </c:spPr>
          <c:marker>
            <c:symbol val="none"/>
          </c:marker>
          <c:xVal>
            <c:numRef>
              <c:f>'解答（ソルバ-の結果）'!$G$4:$G$13</c:f>
              <c:numCache>
                <c:formatCode>0_);[Red]\(0\)</c:formatCode>
                <c:ptCount val="10"/>
                <c:pt idx="0" formatCode="General">
                  <c:v>0</c:v>
                </c:pt>
                <c:pt idx="1">
                  <c:v>10</c:v>
                </c:pt>
                <c:pt idx="2">
                  <c:v>20</c:v>
                </c:pt>
                <c:pt idx="3">
                  <c:v>30</c:v>
                </c:pt>
                <c:pt idx="4">
                  <c:v>40</c:v>
                </c:pt>
                <c:pt idx="5">
                  <c:v>50</c:v>
                </c:pt>
                <c:pt idx="6">
                  <c:v>60</c:v>
                </c:pt>
                <c:pt idx="7">
                  <c:v>70</c:v>
                </c:pt>
                <c:pt idx="8">
                  <c:v>80</c:v>
                </c:pt>
                <c:pt idx="9">
                  <c:v>90</c:v>
                </c:pt>
              </c:numCache>
            </c:numRef>
          </c:xVal>
          <c:yVal>
            <c:numRef>
              <c:f>'解答（ソルバ-の結果）'!$H$4:$H$13</c:f>
              <c:numCache>
                <c:formatCode>0.0</c:formatCode>
                <c:ptCount val="10"/>
                <c:pt idx="0" formatCode="General">
                  <c:v>0</c:v>
                </c:pt>
                <c:pt idx="1">
                  <c:v>4.6875</c:v>
                </c:pt>
                <c:pt idx="2" formatCode="0.0_);[Red]\(0.0\)">
                  <c:v>7.8125</c:v>
                </c:pt>
                <c:pt idx="3" formatCode="0.0_);[Red]\(0.0\)">
                  <c:v>9.375</c:v>
                </c:pt>
                <c:pt idx="4" formatCode="0.0_);[Red]\(0.0\)">
                  <c:v>18.75</c:v>
                </c:pt>
                <c:pt idx="5" formatCode="0.0_);[Red]\(0.0\)">
                  <c:v>42.1875</c:v>
                </c:pt>
                <c:pt idx="6" formatCode="0.0_);[Red]\(0.0\)">
                  <c:v>73.4375</c:v>
                </c:pt>
                <c:pt idx="7" formatCode="0.0_);[Red]\(0.0\)">
                  <c:v>82.8125</c:v>
                </c:pt>
                <c:pt idx="8" formatCode="0.0_);[Red]\(0.0\)">
                  <c:v>92.1875</c:v>
                </c:pt>
                <c:pt idx="9" formatCode="0.0_);[Red]\(0.0\)">
                  <c:v>100</c:v>
                </c:pt>
              </c:numCache>
            </c:numRef>
          </c:yVal>
          <c:smooth val="0"/>
        </c:ser>
        <c:ser>
          <c:idx val="0"/>
          <c:order val="1"/>
          <c:tx>
            <c:strRef>
              <c:f>'解答（ソルバ-の結果）'!$J$3</c:f>
              <c:strCache>
                <c:ptCount val="1"/>
                <c:pt idx="0">
                  <c:v>予測値</c:v>
                </c:pt>
              </c:strCache>
            </c:strRef>
          </c:tx>
          <c:marker>
            <c:symbol val="none"/>
          </c:marker>
          <c:xVal>
            <c:numRef>
              <c:f>'解答（ソルバ-の結果）'!$G$4:$G$13</c:f>
              <c:numCache>
                <c:formatCode>0_);[Red]\(0\)</c:formatCode>
                <c:ptCount val="10"/>
                <c:pt idx="0" formatCode="General">
                  <c:v>0</c:v>
                </c:pt>
                <c:pt idx="1">
                  <c:v>10</c:v>
                </c:pt>
                <c:pt idx="2">
                  <c:v>20</c:v>
                </c:pt>
                <c:pt idx="3">
                  <c:v>30</c:v>
                </c:pt>
                <c:pt idx="4">
                  <c:v>40</c:v>
                </c:pt>
                <c:pt idx="5">
                  <c:v>50</c:v>
                </c:pt>
                <c:pt idx="6">
                  <c:v>60</c:v>
                </c:pt>
                <c:pt idx="7">
                  <c:v>70</c:v>
                </c:pt>
                <c:pt idx="8">
                  <c:v>80</c:v>
                </c:pt>
                <c:pt idx="9">
                  <c:v>90</c:v>
                </c:pt>
              </c:numCache>
            </c:numRef>
          </c:xVal>
          <c:yVal>
            <c:numRef>
              <c:f>'解答（ソルバ-の結果）'!$J$4:$J$13</c:f>
              <c:numCache>
                <c:formatCode>General</c:formatCode>
                <c:ptCount val="10"/>
                <c:pt idx="0">
                  <c:v>0.43385748586259115</c:v>
                </c:pt>
                <c:pt idx="1">
                  <c:v>1.2140639181001005</c:v>
                </c:pt>
                <c:pt idx="2">
                  <c:v>3.3499538694447688</c:v>
                </c:pt>
                <c:pt idx="3">
                  <c:v>8.9036806272120828</c:v>
                </c:pt>
                <c:pt idx="4">
                  <c:v>21.599943939838997</c:v>
                </c:pt>
                <c:pt idx="5">
                  <c:v>43.686830393934805</c:v>
                </c:pt>
                <c:pt idx="6">
                  <c:v>68.532980887569579</c:v>
                </c:pt>
                <c:pt idx="7">
                  <c:v>85.842676937297895</c:v>
                </c:pt>
                <c:pt idx="8">
                  <c:v>94.286026463490657</c:v>
                </c:pt>
                <c:pt idx="9">
                  <c:v>97.692868457973589</c:v>
                </c:pt>
              </c:numCache>
            </c:numRef>
          </c:yVal>
          <c:smooth val="0"/>
        </c:ser>
        <c:dLbls>
          <c:showLegendKey val="0"/>
          <c:showVal val="0"/>
          <c:showCatName val="0"/>
          <c:showSerName val="0"/>
          <c:showPercent val="0"/>
          <c:showBubbleSize val="0"/>
        </c:dLbls>
        <c:axId val="37764416"/>
        <c:axId val="59994624"/>
      </c:scatterChart>
      <c:valAx>
        <c:axId val="37764416"/>
        <c:scaling>
          <c:orientation val="minMax"/>
          <c:max val="100"/>
        </c:scaling>
        <c:delete val="0"/>
        <c:axPos val="b"/>
        <c:title>
          <c:tx>
            <c:rich>
              <a:bodyPr/>
              <a:lstStyle/>
              <a:p>
                <a:pPr>
                  <a:defRPr b="0"/>
                </a:pPr>
                <a:r>
                  <a:rPr lang="ja-JP" b="0"/>
                  <a:t>釣果減少率（％）</a:t>
                </a:r>
                <a:endParaRPr lang="en-US" b="0"/>
              </a:p>
            </c:rich>
          </c:tx>
          <c:layout>
            <c:manualLayout>
              <c:xMode val="edge"/>
              <c:yMode val="edge"/>
              <c:x val="0.40392192797580889"/>
              <c:y val="0.88652777777777769"/>
            </c:manualLayout>
          </c:layout>
          <c:overlay val="0"/>
        </c:title>
        <c:numFmt formatCode="General" sourceLinked="1"/>
        <c:majorTickMark val="out"/>
        <c:minorTickMark val="none"/>
        <c:tickLblPos val="nextTo"/>
        <c:crossAx val="59994624"/>
        <c:crosses val="autoZero"/>
        <c:crossBetween val="midCat"/>
      </c:valAx>
      <c:valAx>
        <c:axId val="59994624"/>
        <c:scaling>
          <c:orientation val="minMax"/>
          <c:max val="100"/>
          <c:min val="0"/>
        </c:scaling>
        <c:delete val="0"/>
        <c:axPos val="l"/>
        <c:majorGridlines/>
        <c:title>
          <c:tx>
            <c:rich>
              <a:bodyPr rot="-5400000" vert="horz"/>
              <a:lstStyle/>
              <a:p>
                <a:pPr>
                  <a:defRPr b="0"/>
                </a:pPr>
                <a:r>
                  <a:rPr lang="ja-JP" altLang="en-US" b="0"/>
                  <a:t>累積離釣率（％）</a:t>
                </a:r>
              </a:p>
            </c:rich>
          </c:tx>
          <c:layout/>
          <c:overlay val="0"/>
        </c:title>
        <c:numFmt formatCode="#,##0_);[Red]\(#,##0\)" sourceLinked="0"/>
        <c:majorTickMark val="out"/>
        <c:minorTickMark val="none"/>
        <c:tickLblPos val="nextTo"/>
        <c:crossAx val="37764416"/>
        <c:crosses val="autoZero"/>
        <c:crossBetween val="midCat"/>
        <c:majorUnit val="20"/>
        <c:minorUnit val="20"/>
      </c:valAx>
      <c:spPr>
        <a:ln>
          <a:solidFill>
            <a:schemeClr val="tx1">
              <a:lumMod val="50000"/>
              <a:lumOff val="50000"/>
            </a:schemeClr>
          </a:solidFill>
        </a:ln>
      </c:spPr>
    </c:plotArea>
    <c:legend>
      <c:legendPos val="r"/>
      <c:layout>
        <c:manualLayout>
          <c:xMode val="edge"/>
          <c:yMode val="edge"/>
          <c:x val="0.63763061783504116"/>
          <c:y val="0.55240243894512653"/>
          <c:w val="0.24777393652304885"/>
          <c:h val="0.17034557018611293"/>
        </c:manualLayout>
      </c:layout>
      <c:overlay val="0"/>
      <c:spPr>
        <a:solidFill>
          <a:schemeClr val="bg1"/>
        </a:solidFill>
      </c:spPr>
    </c:legend>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8161790527619"/>
          <c:y val="5.2049293094445934E-2"/>
          <c:w val="0.74932008490647029"/>
          <c:h val="0.71051139707820554"/>
        </c:manualLayout>
      </c:layout>
      <c:scatterChart>
        <c:scatterStyle val="lineMarker"/>
        <c:varyColors val="0"/>
        <c:ser>
          <c:idx val="1"/>
          <c:order val="0"/>
          <c:tx>
            <c:strRef>
              <c:f>'解答（Rの結果）'!$H$3</c:f>
              <c:strCache>
                <c:ptCount val="1"/>
                <c:pt idx="0">
                  <c:v>累積離釣率</c:v>
                </c:pt>
              </c:strCache>
            </c:strRef>
          </c:tx>
          <c:spPr>
            <a:ln>
              <a:solidFill>
                <a:srgbClr val="FF0000"/>
              </a:solidFill>
            </a:ln>
          </c:spPr>
          <c:marker>
            <c:symbol val="none"/>
          </c:marker>
          <c:xVal>
            <c:numRef>
              <c:f>'解答（Rの結果）'!$G$4:$G$13</c:f>
              <c:numCache>
                <c:formatCode>0_);[Red]\(0\)</c:formatCode>
                <c:ptCount val="10"/>
                <c:pt idx="0" formatCode="General">
                  <c:v>0</c:v>
                </c:pt>
                <c:pt idx="1">
                  <c:v>10</c:v>
                </c:pt>
                <c:pt idx="2">
                  <c:v>20</c:v>
                </c:pt>
                <c:pt idx="3">
                  <c:v>30</c:v>
                </c:pt>
                <c:pt idx="4">
                  <c:v>40</c:v>
                </c:pt>
                <c:pt idx="5">
                  <c:v>50</c:v>
                </c:pt>
                <c:pt idx="6">
                  <c:v>60</c:v>
                </c:pt>
                <c:pt idx="7">
                  <c:v>70</c:v>
                </c:pt>
                <c:pt idx="8">
                  <c:v>80</c:v>
                </c:pt>
                <c:pt idx="9">
                  <c:v>90</c:v>
                </c:pt>
              </c:numCache>
            </c:numRef>
          </c:xVal>
          <c:yVal>
            <c:numRef>
              <c:f>'解答（Rの結果）'!$H$4:$H$13</c:f>
              <c:numCache>
                <c:formatCode>0.0</c:formatCode>
                <c:ptCount val="10"/>
                <c:pt idx="0" formatCode="General">
                  <c:v>0</c:v>
                </c:pt>
                <c:pt idx="1">
                  <c:v>4.6875</c:v>
                </c:pt>
                <c:pt idx="2" formatCode="0.0_);[Red]\(0.0\)">
                  <c:v>7.8125</c:v>
                </c:pt>
                <c:pt idx="3" formatCode="0.0_);[Red]\(0.0\)">
                  <c:v>9.375</c:v>
                </c:pt>
                <c:pt idx="4" formatCode="0.0_);[Red]\(0.0\)">
                  <c:v>18.75</c:v>
                </c:pt>
                <c:pt idx="5" formatCode="0.0_);[Red]\(0.0\)">
                  <c:v>42.1875</c:v>
                </c:pt>
                <c:pt idx="6" formatCode="0.0_);[Red]\(0.0\)">
                  <c:v>73.4375</c:v>
                </c:pt>
                <c:pt idx="7" formatCode="0.0_);[Red]\(0.0\)">
                  <c:v>82.8125</c:v>
                </c:pt>
                <c:pt idx="8" formatCode="0.0_);[Red]\(0.0\)">
                  <c:v>92.1875</c:v>
                </c:pt>
                <c:pt idx="9" formatCode="0.0_);[Red]\(0.0\)">
                  <c:v>100</c:v>
                </c:pt>
              </c:numCache>
            </c:numRef>
          </c:yVal>
          <c:smooth val="0"/>
        </c:ser>
        <c:ser>
          <c:idx val="0"/>
          <c:order val="1"/>
          <c:tx>
            <c:strRef>
              <c:f>'解答（Rの結果）'!$J$3</c:f>
              <c:strCache>
                <c:ptCount val="1"/>
                <c:pt idx="0">
                  <c:v>予測値</c:v>
                </c:pt>
              </c:strCache>
            </c:strRef>
          </c:tx>
          <c:marker>
            <c:symbol val="none"/>
          </c:marker>
          <c:xVal>
            <c:numRef>
              <c:f>'解答（Rの結果）'!$G$4:$G$13</c:f>
              <c:numCache>
                <c:formatCode>0_);[Red]\(0\)</c:formatCode>
                <c:ptCount val="10"/>
                <c:pt idx="0" formatCode="General">
                  <c:v>0</c:v>
                </c:pt>
                <c:pt idx="1">
                  <c:v>10</c:v>
                </c:pt>
                <c:pt idx="2">
                  <c:v>20</c:v>
                </c:pt>
                <c:pt idx="3">
                  <c:v>30</c:v>
                </c:pt>
                <c:pt idx="4">
                  <c:v>40</c:v>
                </c:pt>
                <c:pt idx="5">
                  <c:v>50</c:v>
                </c:pt>
                <c:pt idx="6">
                  <c:v>60</c:v>
                </c:pt>
                <c:pt idx="7">
                  <c:v>70</c:v>
                </c:pt>
                <c:pt idx="8">
                  <c:v>80</c:v>
                </c:pt>
                <c:pt idx="9">
                  <c:v>90</c:v>
                </c:pt>
              </c:numCache>
            </c:numRef>
          </c:xVal>
          <c:yVal>
            <c:numRef>
              <c:f>'解答（Rの結果）'!$J$4:$J$13</c:f>
              <c:numCache>
                <c:formatCode>0.0_);[Red]\(0.0\)</c:formatCode>
                <c:ptCount val="10"/>
                <c:pt idx="0">
                  <c:v>0.43822804817531658</c:v>
                </c:pt>
                <c:pt idx="1">
                  <c:v>1.2237974385487256</c:v>
                </c:pt>
                <c:pt idx="2">
                  <c:v>3.3697758773838768</c:v>
                </c:pt>
                <c:pt idx="3">
                  <c:v>8.9372999299439844</c:v>
                </c:pt>
                <c:pt idx="4">
                  <c:v>21.637327108117347</c:v>
                </c:pt>
                <c:pt idx="5">
                  <c:v>43.696058931606181</c:v>
                </c:pt>
                <c:pt idx="6">
                  <c:v>68.507770068631274</c:v>
                </c:pt>
                <c:pt idx="7">
                  <c:v>85.819495717193774</c:v>
                </c:pt>
                <c:pt idx="8">
                  <c:v>94.283506549078638</c:v>
                </c:pt>
                <c:pt idx="9">
                  <c:v>97.706888775294985</c:v>
                </c:pt>
              </c:numCache>
            </c:numRef>
          </c:yVal>
          <c:smooth val="0"/>
        </c:ser>
        <c:dLbls>
          <c:showLegendKey val="0"/>
          <c:showVal val="0"/>
          <c:showCatName val="0"/>
          <c:showSerName val="0"/>
          <c:showPercent val="0"/>
          <c:showBubbleSize val="0"/>
        </c:dLbls>
        <c:axId val="39940032"/>
        <c:axId val="39940608"/>
      </c:scatterChart>
      <c:valAx>
        <c:axId val="39940032"/>
        <c:scaling>
          <c:orientation val="minMax"/>
          <c:max val="100"/>
        </c:scaling>
        <c:delete val="0"/>
        <c:axPos val="b"/>
        <c:title>
          <c:tx>
            <c:rich>
              <a:bodyPr/>
              <a:lstStyle/>
              <a:p>
                <a:pPr>
                  <a:defRPr b="0"/>
                </a:pPr>
                <a:r>
                  <a:rPr lang="ja-JP" b="0"/>
                  <a:t>釣果減少率（％）</a:t>
                </a:r>
                <a:endParaRPr lang="en-US" b="0"/>
              </a:p>
            </c:rich>
          </c:tx>
          <c:layout>
            <c:manualLayout>
              <c:xMode val="edge"/>
              <c:yMode val="edge"/>
              <c:x val="0.40392192797580889"/>
              <c:y val="0.88652777777777769"/>
            </c:manualLayout>
          </c:layout>
          <c:overlay val="0"/>
        </c:title>
        <c:numFmt formatCode="General" sourceLinked="1"/>
        <c:majorTickMark val="out"/>
        <c:minorTickMark val="none"/>
        <c:tickLblPos val="nextTo"/>
        <c:crossAx val="39940608"/>
        <c:crosses val="autoZero"/>
        <c:crossBetween val="midCat"/>
      </c:valAx>
      <c:valAx>
        <c:axId val="39940608"/>
        <c:scaling>
          <c:orientation val="minMax"/>
          <c:max val="100"/>
          <c:min val="0"/>
        </c:scaling>
        <c:delete val="0"/>
        <c:axPos val="l"/>
        <c:majorGridlines/>
        <c:title>
          <c:tx>
            <c:rich>
              <a:bodyPr rot="-5400000" vert="horz"/>
              <a:lstStyle/>
              <a:p>
                <a:pPr>
                  <a:defRPr b="0"/>
                </a:pPr>
                <a:r>
                  <a:rPr lang="ja-JP" altLang="en-US" b="0"/>
                  <a:t>累積離釣率（％）</a:t>
                </a:r>
              </a:p>
            </c:rich>
          </c:tx>
          <c:layout/>
          <c:overlay val="0"/>
        </c:title>
        <c:numFmt formatCode="#,##0_);[Red]\(#,##0\)" sourceLinked="0"/>
        <c:majorTickMark val="out"/>
        <c:minorTickMark val="none"/>
        <c:tickLblPos val="nextTo"/>
        <c:crossAx val="39940032"/>
        <c:crosses val="autoZero"/>
        <c:crossBetween val="midCat"/>
        <c:majorUnit val="20"/>
        <c:minorUnit val="20"/>
      </c:valAx>
      <c:spPr>
        <a:ln>
          <a:solidFill>
            <a:schemeClr val="tx1">
              <a:lumMod val="50000"/>
              <a:lumOff val="50000"/>
            </a:schemeClr>
          </a:solidFill>
        </a:ln>
      </c:spPr>
    </c:plotArea>
    <c:legend>
      <c:legendPos val="r"/>
      <c:layout>
        <c:manualLayout>
          <c:xMode val="edge"/>
          <c:yMode val="edge"/>
          <c:x val="0.63763061783504116"/>
          <c:y val="0.55240243894512653"/>
          <c:w val="0.24777393652304885"/>
          <c:h val="0.17034557018611293"/>
        </c:manualLayout>
      </c:layout>
      <c:overlay val="0"/>
      <c:spPr>
        <a:solidFill>
          <a:schemeClr val="bg1"/>
        </a:solidFill>
      </c:spPr>
    </c:legend>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161925</xdr:rowOff>
    </xdr:from>
    <xdr:ext cx="7867650" cy="9201150"/>
    <xdr:sp macro="" textlink="">
      <xdr:nvSpPr>
        <xdr:cNvPr id="2" name="テキスト ボックス 1"/>
        <xdr:cNvSpPr txBox="1"/>
      </xdr:nvSpPr>
      <xdr:spPr>
        <a:xfrm>
          <a:off x="57150" y="161925"/>
          <a:ext cx="7867650" cy="920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離釣率アンケｰトの結果から離釣率を求める問題です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cs typeface="Meiryo UI" panose="020B0604030504040204" pitchFamily="50" charset="-128"/>
            </a:rPr>
            <a:t>Q1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．「離釣率アンケ</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ト」の集計結果を基に</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県でマダイの種苗放流を中止した場合に　釣行をやめる遊漁者の数を求めよ。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なお、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県のマダイ混入率は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30</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％、現時点の延べ釣行人数は年間</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万人とする。　→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：解答</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のシートを参照</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離釣率アンケ</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トの結果を基に累積離釣率を求めます。回答者のうち、「減少率にかかわらずやめる」と答えた遊漁者の回答を除いた</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回答を有効回答数（例題の場合は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640</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）とします。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２）累積離釣率をグラフ化します。グラフは散布図（直線）を選択します。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３）累積離釣率のグラフの回帰式を求めます。マニュアルの宮古の例のように直線回帰が当てはまる場合はエクセルの「近似曲線」</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ツールで回帰式を求めることができますが、本例題のようにロジスティック回帰の場合はエクセルのツールで計算することができません。</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ロジスティック回帰分析が可能な統計ソフトを有している場合はそのソフトを使ってください。「</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R</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」を使える方は右枠内のコマンドを使えば</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簡単に計算できます。統計ソフトが無く、</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R</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も使ったことの無い方は以下の手順に従い、エクセルのソルバー機能を用いて回帰式を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求めてください。計算を行うに当たり、ソルバーが使えるように準備しておく必要があります。ソルバーの追加方法については、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マイクロソフト社のサイトを参照してください。手順説明用に用いているエクセルのバージョンは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2010</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です。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ⅰ</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）累積離釣率を求めたシートの空きスペースにロジスティック回帰式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y = a/(1+b*(exp(-cx))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の３つのパラメータ、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を入力するセルを作成します。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ⅱ</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）累積離釣率の実測値との残渣を計算するセルを作成します。パラメータ</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b</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c</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の入力セルが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I17</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I18</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I19</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であり、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設問で設定した最小の釣果減少率（例題の場合は「現状より僅かでも減少したらやめる」としていますので、減少率は１と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して以下の計算を行います）の入力セルが</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G4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累積離釣率実測値の最小値が計算されたセルが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H4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であった場合、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この実測値との残渣を計算する計算式は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=$H4-$I$17/(1+$I$18*(EXP(-$I$19*$G4)))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となります。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パラメータ</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b</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c</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のセルは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キーを</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回押して絶対参照としています。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H4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G4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のセルは計算式をオートフィルするために</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キーを</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回押して絶対列参照としています。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ⅲ</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）残渣を計算するセルの下側に残差平方和を計算するセルを作成します。残渣を計算するセルが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４</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~I13</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であった場合、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計算式は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=SUMSQ(I4:I14)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となります。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ⅳ</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）パラメータの初期値として、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a~c</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の　パラメータ入力セルに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を入力します。ツールバ</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のデータ→ソルバ</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でソルバーを起動し、</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目的セルを残差平方和の計算セル、目標値は最小値、変数セルの変更はパラメータ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a~c</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の　入力セル、制約条件は無記入、</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解決方法の選択は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GRG</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非線形として「解決」ボタンを押します。ソルバーが自動計算を行い、残差平方和を最小にするパラメータ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を決定します。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ⅴ</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）各パラメータを入力した回帰式で累積離釣率の予測値を計算し、グラフ化します。回帰式の精度を確認してください。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　　★ここに示した方法は下記の</a:t>
          </a:r>
          <a:r>
            <a:rPr kumimoji="1" lang="en-US" altLang="ja-JP"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URL</a:t>
          </a:r>
          <a:r>
            <a:rPr kumimoji="1" lang="ja-JP" altLang="en-US"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を参考にしました。　　　</a:t>
          </a:r>
          <a:endParaRPr kumimoji="1" lang="en-US" altLang="ja-JP" sz="11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http://members2.jcom.home.ne.jp/cozy.nakayama/Ex_FAQ/EXFAQ113.html</a:t>
          </a:r>
        </a:p>
        <a:p>
          <a:endParaRPr kumimoji="1" lang="en-US" altLang="ja-JP" sz="11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）累積離釣率の回帰式が得られたら、</a:t>
          </a:r>
          <a:r>
            <a:rPr kumimoji="1" lang="en-US" altLang="ja-JP" sz="1100" i="1">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に混入率（</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30.0</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）を代入し、離釣者数を求めます。</a:t>
          </a: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50601</xdr:colOff>
      <xdr:row>1</xdr:row>
      <xdr:rowOff>404813</xdr:rowOff>
    </xdr:from>
    <xdr:to>
      <xdr:col>17</xdr:col>
      <xdr:colOff>346710</xdr:colOff>
      <xdr:row>15</xdr:row>
      <xdr:rowOff>119062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50601</xdr:colOff>
      <xdr:row>1</xdr:row>
      <xdr:rowOff>404813</xdr:rowOff>
    </xdr:from>
    <xdr:to>
      <xdr:col>17</xdr:col>
      <xdr:colOff>346710</xdr:colOff>
      <xdr:row>15</xdr:row>
      <xdr:rowOff>119062</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45720</xdr:colOff>
      <xdr:row>15</xdr:row>
      <xdr:rowOff>137160</xdr:rowOff>
    </xdr:from>
    <xdr:to>
      <xdr:col>11</xdr:col>
      <xdr:colOff>0</xdr:colOff>
      <xdr:row>24</xdr:row>
      <xdr:rowOff>129540</xdr:rowOff>
    </xdr:to>
    <xdr:cxnSp macro="">
      <xdr:nvCxnSpPr>
        <xdr:cNvPr id="4" name="直線矢印コネクタ 3"/>
        <xdr:cNvCxnSpPr/>
      </xdr:nvCxnSpPr>
      <xdr:spPr>
        <a:xfrm flipH="1" flipV="1">
          <a:off x="7620000" y="4160520"/>
          <a:ext cx="1188720" cy="22555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678180</xdr:colOff>
      <xdr:row>16</xdr:row>
      <xdr:rowOff>152400</xdr:rowOff>
    </xdr:from>
    <xdr:to>
      <xdr:col>11</xdr:col>
      <xdr:colOff>7620</xdr:colOff>
      <xdr:row>26</xdr:row>
      <xdr:rowOff>114300</xdr:rowOff>
    </xdr:to>
    <xdr:cxnSp macro="">
      <xdr:nvCxnSpPr>
        <xdr:cNvPr id="6" name="直線矢印コネクタ 5"/>
        <xdr:cNvCxnSpPr/>
      </xdr:nvCxnSpPr>
      <xdr:spPr>
        <a:xfrm flipH="1" flipV="1">
          <a:off x="7543800" y="4427220"/>
          <a:ext cx="1272540" cy="2476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365760</xdr:colOff>
      <xdr:row>18</xdr:row>
      <xdr:rowOff>220980</xdr:rowOff>
    </xdr:from>
    <xdr:to>
      <xdr:col>10</xdr:col>
      <xdr:colOff>571500</xdr:colOff>
      <xdr:row>28</xdr:row>
      <xdr:rowOff>121920</xdr:rowOff>
    </xdr:to>
    <xdr:cxnSp macro="">
      <xdr:nvCxnSpPr>
        <xdr:cNvPr id="8" name="直線矢印コネクタ 7"/>
        <xdr:cNvCxnSpPr/>
      </xdr:nvCxnSpPr>
      <xdr:spPr>
        <a:xfrm flipH="1" flipV="1">
          <a:off x="7231380" y="4998720"/>
          <a:ext cx="1531620" cy="24155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M6:U23"/>
  <sheetViews>
    <sheetView topLeftCell="B10" zoomScale="90" zoomScaleNormal="90" workbookViewId="0">
      <selection activeCell="S7" sqref="S7"/>
    </sheetView>
  </sheetViews>
  <sheetFormatPr defaultColWidth="9" defaultRowHeight="13.5" x14ac:dyDescent="0.15"/>
  <cols>
    <col min="1" max="16384" width="9" style="36"/>
  </cols>
  <sheetData>
    <row r="6" spans="13:21" x14ac:dyDescent="0.15">
      <c r="M6" s="40"/>
      <c r="N6" s="41"/>
      <c r="O6" s="41"/>
      <c r="P6" s="41"/>
      <c r="Q6" s="41"/>
      <c r="R6" s="41"/>
      <c r="S6" s="41"/>
      <c r="T6" s="41"/>
      <c r="U6" s="42"/>
    </row>
    <row r="7" spans="13:21" ht="15.75" x14ac:dyDescent="0.15">
      <c r="M7" s="43"/>
      <c r="N7" s="44" t="s">
        <v>41</v>
      </c>
      <c r="O7" s="45"/>
      <c r="P7" s="45"/>
      <c r="Q7" s="45"/>
      <c r="R7" s="45"/>
      <c r="S7" s="55" t="s">
        <v>64</v>
      </c>
      <c r="T7" s="45"/>
      <c r="U7" s="46"/>
    </row>
    <row r="8" spans="13:21" ht="15.75" x14ac:dyDescent="0.15">
      <c r="M8" s="43"/>
      <c r="N8" s="44"/>
      <c r="O8" s="45"/>
      <c r="P8" s="45"/>
      <c r="Q8" s="45"/>
      <c r="R8" s="45"/>
      <c r="S8" s="45"/>
      <c r="T8" s="45"/>
      <c r="U8" s="46"/>
    </row>
    <row r="9" spans="13:21" ht="15.75" x14ac:dyDescent="0.15">
      <c r="M9" s="43"/>
      <c r="N9" s="44" t="s">
        <v>62</v>
      </c>
      <c r="O9" s="45"/>
      <c r="P9" s="45"/>
      <c r="Q9" s="45"/>
      <c r="R9" s="45"/>
      <c r="S9" s="45"/>
      <c r="T9" s="45"/>
      <c r="U9" s="46"/>
    </row>
    <row r="10" spans="13:21" ht="15.75" x14ac:dyDescent="0.15">
      <c r="M10" s="43"/>
      <c r="N10" s="44" t="s">
        <v>63</v>
      </c>
      <c r="O10" s="45"/>
      <c r="P10" s="45"/>
      <c r="Q10" s="45"/>
      <c r="R10" s="45"/>
      <c r="S10" s="45"/>
      <c r="T10" s="45"/>
      <c r="U10" s="46"/>
    </row>
    <row r="11" spans="13:21" ht="15.75" x14ac:dyDescent="0.15">
      <c r="M11" s="43"/>
      <c r="N11" s="44" t="s">
        <v>35</v>
      </c>
      <c r="O11" s="45"/>
      <c r="P11" s="45"/>
      <c r="Q11" s="45"/>
      <c r="R11" s="45"/>
      <c r="S11" s="45"/>
      <c r="T11" s="45"/>
      <c r="U11" s="46"/>
    </row>
    <row r="12" spans="13:21" ht="15.75" x14ac:dyDescent="0.15">
      <c r="M12" s="43"/>
      <c r="N12" s="44" t="s">
        <v>36</v>
      </c>
      <c r="O12" s="45"/>
      <c r="P12" s="45"/>
      <c r="Q12" s="45"/>
      <c r="R12" s="45"/>
      <c r="S12" s="45"/>
      <c r="T12" s="45"/>
      <c r="U12" s="46"/>
    </row>
    <row r="13" spans="13:21" ht="15.75" x14ac:dyDescent="0.15">
      <c r="M13" s="43"/>
      <c r="N13" s="44" t="s">
        <v>37</v>
      </c>
      <c r="O13" s="45"/>
      <c r="P13" s="45"/>
      <c r="Q13" s="45"/>
      <c r="R13" s="45"/>
      <c r="S13" s="45"/>
      <c r="T13" s="45"/>
      <c r="U13" s="46"/>
    </row>
    <row r="14" spans="13:21" ht="15.75" x14ac:dyDescent="0.15">
      <c r="M14" s="43"/>
      <c r="N14" s="44" t="s">
        <v>38</v>
      </c>
      <c r="O14" s="45"/>
      <c r="P14" s="45"/>
      <c r="Q14" s="45"/>
      <c r="R14" s="45"/>
      <c r="S14" s="45"/>
      <c r="T14" s="45"/>
      <c r="U14" s="46"/>
    </row>
    <row r="15" spans="13:21" ht="15.75" x14ac:dyDescent="0.15">
      <c r="M15" s="43"/>
      <c r="N15" s="44" t="s">
        <v>39</v>
      </c>
      <c r="O15" s="45"/>
      <c r="P15" s="45"/>
      <c r="Q15" s="45"/>
      <c r="R15" s="45"/>
      <c r="S15" s="45"/>
      <c r="T15" s="45"/>
      <c r="U15" s="46"/>
    </row>
    <row r="16" spans="13:21" ht="15.75" x14ac:dyDescent="0.15">
      <c r="M16" s="43"/>
      <c r="N16" s="44" t="s">
        <v>40</v>
      </c>
      <c r="O16" s="45"/>
      <c r="P16" s="45"/>
      <c r="Q16" s="45"/>
      <c r="R16" s="45"/>
      <c r="S16" s="45"/>
      <c r="T16" s="45"/>
      <c r="U16" s="46"/>
    </row>
    <row r="17" spans="13:21" ht="15.75" x14ac:dyDescent="0.15">
      <c r="M17" s="43"/>
      <c r="N17" s="44"/>
      <c r="O17" s="45"/>
      <c r="P17" s="45"/>
      <c r="Q17" s="45"/>
      <c r="R17" s="45"/>
      <c r="S17" s="45"/>
      <c r="T17" s="45"/>
      <c r="U17" s="46"/>
    </row>
    <row r="18" spans="13:21" ht="15.75" x14ac:dyDescent="0.15">
      <c r="M18" s="43"/>
      <c r="N18" s="44" t="s">
        <v>42</v>
      </c>
      <c r="O18" s="45"/>
      <c r="P18" s="45"/>
      <c r="Q18" s="45"/>
      <c r="R18" s="45"/>
      <c r="S18" s="45"/>
      <c r="T18" s="45"/>
      <c r="U18" s="46"/>
    </row>
    <row r="19" spans="13:21" ht="15.75" x14ac:dyDescent="0.15">
      <c r="M19" s="43"/>
      <c r="N19" s="44"/>
      <c r="O19" s="45"/>
      <c r="P19" s="45"/>
      <c r="Q19" s="45"/>
      <c r="R19" s="45"/>
      <c r="S19" s="45"/>
      <c r="T19" s="45"/>
      <c r="U19" s="46"/>
    </row>
    <row r="20" spans="13:21" ht="15.75" x14ac:dyDescent="0.15">
      <c r="M20" s="43"/>
      <c r="N20" s="44" t="s">
        <v>51</v>
      </c>
      <c r="O20" s="45"/>
      <c r="P20" s="45"/>
      <c r="Q20" s="45"/>
      <c r="R20" s="45"/>
      <c r="S20" s="45"/>
      <c r="T20" s="45"/>
      <c r="U20" s="46"/>
    </row>
    <row r="21" spans="13:21" ht="15.75" x14ac:dyDescent="0.15">
      <c r="M21" s="43"/>
      <c r="N21" s="44" t="s">
        <v>52</v>
      </c>
      <c r="O21" s="45"/>
      <c r="P21" s="45"/>
      <c r="Q21" s="45"/>
      <c r="R21" s="45"/>
      <c r="S21" s="45"/>
      <c r="T21" s="45"/>
      <c r="U21" s="46"/>
    </row>
    <row r="22" spans="13:21" ht="15.75" x14ac:dyDescent="0.15">
      <c r="M22" s="43"/>
      <c r="N22" s="44" t="s">
        <v>53</v>
      </c>
      <c r="O22" s="45"/>
      <c r="P22" s="45"/>
      <c r="Q22" s="45"/>
      <c r="R22" s="45"/>
      <c r="S22" s="45"/>
      <c r="T22" s="45"/>
      <c r="U22" s="46"/>
    </row>
    <row r="23" spans="13:21" x14ac:dyDescent="0.15">
      <c r="M23" s="47"/>
      <c r="N23" s="48"/>
      <c r="O23" s="48"/>
      <c r="P23" s="48"/>
      <c r="Q23" s="48"/>
      <c r="R23" s="48"/>
      <c r="S23" s="48"/>
      <c r="T23" s="48"/>
      <c r="U23" s="49"/>
    </row>
  </sheetData>
  <phoneticPr fontId="3"/>
  <pageMargins left="0.7" right="0.7" top="0.75" bottom="0.75" header="0.3" footer="0.3"/>
  <pageSetup paperSize="9" scale="76"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M6" sqref="M6"/>
    </sheetView>
  </sheetViews>
  <sheetFormatPr defaultColWidth="9" defaultRowHeight="20.100000000000001" customHeight="1" x14ac:dyDescent="0.15"/>
  <cols>
    <col min="1" max="1" width="3.625" style="8" customWidth="1"/>
    <col min="2" max="2" width="9" style="8"/>
    <col min="3" max="3" width="22" style="8" bestFit="1" customWidth="1"/>
    <col min="4" max="4" width="13.375" style="9" bestFit="1" customWidth="1"/>
    <col min="5" max="16384" width="9" style="8"/>
  </cols>
  <sheetData>
    <row r="2" spans="2:4" s="35" customFormat="1" ht="39.950000000000003" customHeight="1" x14ac:dyDescent="0.15">
      <c r="B2" s="33" t="s">
        <v>17</v>
      </c>
      <c r="C2" s="33"/>
      <c r="D2" s="34"/>
    </row>
    <row r="3" spans="2:4" ht="20.100000000000001" customHeight="1" x14ac:dyDescent="0.15">
      <c r="B3" s="1" t="s">
        <v>0</v>
      </c>
      <c r="C3" s="1" t="s">
        <v>1</v>
      </c>
      <c r="D3" s="1" t="s">
        <v>13</v>
      </c>
    </row>
    <row r="4" spans="2:4" ht="20.100000000000001" customHeight="1" x14ac:dyDescent="0.15">
      <c r="B4" s="2">
        <v>1</v>
      </c>
      <c r="C4" s="3" t="s">
        <v>2</v>
      </c>
      <c r="D4" s="2">
        <v>10</v>
      </c>
    </row>
    <row r="5" spans="2:4" ht="20.100000000000001" customHeight="1" x14ac:dyDescent="0.15">
      <c r="B5" s="2">
        <v>2</v>
      </c>
      <c r="C5" s="3" t="s">
        <v>3</v>
      </c>
      <c r="D5" s="2">
        <v>20</v>
      </c>
    </row>
    <row r="6" spans="2:4" ht="20.100000000000001" customHeight="1" x14ac:dyDescent="0.15">
      <c r="B6" s="2">
        <v>3</v>
      </c>
      <c r="C6" s="3" t="s">
        <v>4</v>
      </c>
      <c r="D6" s="2">
        <v>20</v>
      </c>
    </row>
    <row r="7" spans="2:4" ht="20.100000000000001" customHeight="1" x14ac:dyDescent="0.15">
      <c r="B7" s="2">
        <v>4</v>
      </c>
      <c r="C7" s="3" t="s">
        <v>5</v>
      </c>
      <c r="D7" s="2">
        <v>10</v>
      </c>
    </row>
    <row r="8" spans="2:4" ht="20.100000000000001" customHeight="1" x14ac:dyDescent="0.15">
      <c r="B8" s="2">
        <v>5</v>
      </c>
      <c r="C8" s="3" t="s">
        <v>6</v>
      </c>
      <c r="D8" s="2">
        <v>60</v>
      </c>
    </row>
    <row r="9" spans="2:4" ht="20.100000000000001" customHeight="1" x14ac:dyDescent="0.15">
      <c r="B9" s="2">
        <v>6</v>
      </c>
      <c r="C9" s="3" t="s">
        <v>7</v>
      </c>
      <c r="D9" s="2">
        <v>150</v>
      </c>
    </row>
    <row r="10" spans="2:4" ht="20.100000000000001" customHeight="1" x14ac:dyDescent="0.15">
      <c r="B10" s="2">
        <v>7</v>
      </c>
      <c r="C10" s="3" t="s">
        <v>8</v>
      </c>
      <c r="D10" s="2">
        <v>200</v>
      </c>
    </row>
    <row r="11" spans="2:4" ht="20.100000000000001" customHeight="1" x14ac:dyDescent="0.15">
      <c r="B11" s="2">
        <v>8</v>
      </c>
      <c r="C11" s="3" t="s">
        <v>9</v>
      </c>
      <c r="D11" s="2">
        <v>60</v>
      </c>
    </row>
    <row r="12" spans="2:4" ht="20.100000000000001" customHeight="1" x14ac:dyDescent="0.15">
      <c r="B12" s="2">
        <v>9</v>
      </c>
      <c r="C12" s="3" t="s">
        <v>10</v>
      </c>
      <c r="D12" s="2">
        <v>60</v>
      </c>
    </row>
    <row r="13" spans="2:4" ht="20.100000000000001" customHeight="1" x14ac:dyDescent="0.15">
      <c r="B13" s="2">
        <v>10</v>
      </c>
      <c r="C13" s="3" t="s">
        <v>11</v>
      </c>
      <c r="D13" s="2">
        <v>50</v>
      </c>
    </row>
    <row r="14" spans="2:4" ht="20.100000000000001" customHeight="1" x14ac:dyDescent="0.15">
      <c r="B14" s="4">
        <v>11</v>
      </c>
      <c r="C14" s="5" t="s">
        <v>12</v>
      </c>
      <c r="D14" s="4">
        <v>10</v>
      </c>
    </row>
    <row r="15" spans="2:4" ht="20.100000000000001" customHeight="1" x14ac:dyDescent="0.15">
      <c r="B15" s="12" t="s">
        <v>16</v>
      </c>
      <c r="C15" s="12"/>
      <c r="D15" s="13">
        <f>SUM(D4:D13)</f>
        <v>640</v>
      </c>
    </row>
    <row r="16" spans="2:4" ht="20.100000000000001" customHeight="1" x14ac:dyDescent="0.15">
      <c r="B16" s="8" t="s">
        <v>61</v>
      </c>
    </row>
    <row r="17" spans="2:5" ht="20.100000000000001" customHeight="1" x14ac:dyDescent="0.15">
      <c r="B17" s="15"/>
      <c r="C17" s="26" t="s">
        <v>27</v>
      </c>
      <c r="D17" s="24">
        <v>30</v>
      </c>
      <c r="E17" s="8" t="s">
        <v>28</v>
      </c>
    </row>
    <row r="18" spans="2:5" ht="20.100000000000001" customHeight="1" x14ac:dyDescent="0.15">
      <c r="C18" s="25" t="s">
        <v>20</v>
      </c>
      <c r="D18" s="27" t="s">
        <v>30</v>
      </c>
      <c r="E18" s="15" t="s">
        <v>29</v>
      </c>
    </row>
    <row r="19" spans="2:5" ht="20.100000000000001" customHeight="1" x14ac:dyDescent="0.15">
      <c r="E19" s="8" t="s">
        <v>19</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31"/>
  <sheetViews>
    <sheetView tabSelected="1" zoomScale="80" zoomScaleNormal="80" workbookViewId="0"/>
  </sheetViews>
  <sheetFormatPr defaultColWidth="9" defaultRowHeight="20.100000000000001" customHeight="1" x14ac:dyDescent="0.15"/>
  <cols>
    <col min="1" max="1" width="3.625" style="8" customWidth="1"/>
    <col min="2" max="2" width="9" style="8"/>
    <col min="3" max="3" width="22" style="8" bestFit="1" customWidth="1"/>
    <col min="4" max="4" width="13.375" style="9" bestFit="1" customWidth="1"/>
    <col min="5" max="5" width="11.25" style="8" bestFit="1" customWidth="1"/>
    <col min="6" max="6" width="20.625" style="8" customWidth="1"/>
    <col min="7" max="7" width="11.25" style="8" bestFit="1" customWidth="1"/>
    <col min="8" max="8" width="9" style="8"/>
    <col min="9" max="9" width="10.375" style="9" customWidth="1"/>
    <col min="10" max="11" width="9" style="9"/>
    <col min="12" max="16384" width="9" style="8"/>
  </cols>
  <sheetData>
    <row r="1" spans="2:11" ht="20.100000000000001" customHeight="1" x14ac:dyDescent="0.2">
      <c r="G1" s="18"/>
    </row>
    <row r="2" spans="2:11" ht="39.950000000000003" customHeight="1" x14ac:dyDescent="0.15">
      <c r="B2" s="32" t="s">
        <v>17</v>
      </c>
      <c r="C2" s="6"/>
      <c r="D2" s="7"/>
      <c r="E2" s="6"/>
      <c r="G2" s="6"/>
      <c r="H2" s="6"/>
    </row>
    <row r="3" spans="2:11" ht="20.100000000000001" customHeight="1" x14ac:dyDescent="0.15">
      <c r="B3" s="1" t="s">
        <v>0</v>
      </c>
      <c r="C3" s="1" t="s">
        <v>1</v>
      </c>
      <c r="D3" s="1" t="s">
        <v>13</v>
      </c>
      <c r="E3" s="1" t="s">
        <v>18</v>
      </c>
      <c r="G3" s="1" t="s">
        <v>14</v>
      </c>
      <c r="H3" s="1" t="s">
        <v>15</v>
      </c>
      <c r="I3" s="9" t="s">
        <v>25</v>
      </c>
      <c r="J3" s="9" t="s">
        <v>26</v>
      </c>
    </row>
    <row r="4" spans="2:11" ht="20.100000000000001" customHeight="1" x14ac:dyDescent="0.15">
      <c r="B4" s="2">
        <v>1</v>
      </c>
      <c r="C4" s="3" t="s">
        <v>2</v>
      </c>
      <c r="D4" s="2">
        <v>10</v>
      </c>
      <c r="E4" s="10">
        <f>D4/$D$15*100</f>
        <v>1.5625</v>
      </c>
      <c r="G4" s="16">
        <v>0</v>
      </c>
      <c r="H4" s="16">
        <v>0</v>
      </c>
      <c r="I4" s="19">
        <f>$H4-$I$17/(1+$I$18*(EXP(-$I$19*G4)))</f>
        <v>-0.43385748586259115</v>
      </c>
      <c r="J4" s="20">
        <f t="shared" ref="J4:J13" si="0">$I$17/(1+$I$18*(EXP(-$I$19*$G4)))</f>
        <v>0.43385748586259115</v>
      </c>
      <c r="K4" s="20"/>
    </row>
    <row r="5" spans="2:11" ht="20.100000000000001" customHeight="1" x14ac:dyDescent="0.15">
      <c r="B5" s="2">
        <v>2</v>
      </c>
      <c r="C5" s="3" t="s">
        <v>3</v>
      </c>
      <c r="D5" s="2">
        <v>20</v>
      </c>
      <c r="E5" s="10">
        <f t="shared" ref="E5:E13" si="1">D5/$D$15*100</f>
        <v>3.125</v>
      </c>
      <c r="G5" s="21">
        <v>10</v>
      </c>
      <c r="H5" s="38">
        <f>+E5+E4</f>
        <v>4.6875</v>
      </c>
      <c r="I5" s="19">
        <f>$H5-$I$17/(1+$I$18*(EXP(-$I$19*G5)))</f>
        <v>3.4734360818998997</v>
      </c>
      <c r="J5" s="20">
        <f t="shared" si="0"/>
        <v>1.2140639181001005</v>
      </c>
      <c r="K5" s="20"/>
    </row>
    <row r="6" spans="2:11" ht="20.100000000000001" customHeight="1" x14ac:dyDescent="0.15">
      <c r="B6" s="2">
        <v>3</v>
      </c>
      <c r="C6" s="3" t="s">
        <v>4</v>
      </c>
      <c r="D6" s="2">
        <v>20</v>
      </c>
      <c r="E6" s="10">
        <f t="shared" si="1"/>
        <v>3.125</v>
      </c>
      <c r="G6" s="21">
        <v>20</v>
      </c>
      <c r="H6" s="22">
        <f t="shared" ref="H6:H13" si="2">+H5+E6</f>
        <v>7.8125</v>
      </c>
      <c r="I6" s="19">
        <f t="shared" ref="I4:I13" si="3">$H6-$I$17/(1+$I$18*(EXP(-$I$19*G6)))</f>
        <v>4.4625461305552312</v>
      </c>
      <c r="J6" s="20">
        <f t="shared" si="0"/>
        <v>3.3499538694447688</v>
      </c>
      <c r="K6" s="20"/>
    </row>
    <row r="7" spans="2:11" ht="20.100000000000001" customHeight="1" x14ac:dyDescent="0.15">
      <c r="B7" s="2">
        <v>4</v>
      </c>
      <c r="C7" s="3" t="s">
        <v>5</v>
      </c>
      <c r="D7" s="2">
        <v>10</v>
      </c>
      <c r="E7" s="10">
        <f t="shared" si="1"/>
        <v>1.5625</v>
      </c>
      <c r="G7" s="21">
        <v>30</v>
      </c>
      <c r="H7" s="22">
        <f t="shared" si="2"/>
        <v>9.375</v>
      </c>
      <c r="I7" s="19">
        <f t="shared" si="3"/>
        <v>0.47131937278791725</v>
      </c>
      <c r="J7" s="20">
        <f t="shared" si="0"/>
        <v>8.9036806272120828</v>
      </c>
      <c r="K7" s="20"/>
    </row>
    <row r="8" spans="2:11" ht="20.100000000000001" customHeight="1" x14ac:dyDescent="0.15">
      <c r="B8" s="2">
        <v>5</v>
      </c>
      <c r="C8" s="3" t="s">
        <v>6</v>
      </c>
      <c r="D8" s="2">
        <v>60</v>
      </c>
      <c r="E8" s="10">
        <f t="shared" si="1"/>
        <v>9.375</v>
      </c>
      <c r="G8" s="21">
        <v>40</v>
      </c>
      <c r="H8" s="22">
        <f t="shared" si="2"/>
        <v>18.75</v>
      </c>
      <c r="I8" s="19">
        <f t="shared" si="3"/>
        <v>-2.8499439398389974</v>
      </c>
      <c r="J8" s="20">
        <f t="shared" si="0"/>
        <v>21.599943939838997</v>
      </c>
      <c r="K8" s="20"/>
    </row>
    <row r="9" spans="2:11" ht="20.100000000000001" customHeight="1" x14ac:dyDescent="0.15">
      <c r="B9" s="2">
        <v>6</v>
      </c>
      <c r="C9" s="3" t="s">
        <v>7</v>
      </c>
      <c r="D9" s="2">
        <v>150</v>
      </c>
      <c r="E9" s="10">
        <f t="shared" si="1"/>
        <v>23.4375</v>
      </c>
      <c r="G9" s="21">
        <v>50</v>
      </c>
      <c r="H9" s="22">
        <f t="shared" si="2"/>
        <v>42.1875</v>
      </c>
      <c r="I9" s="19">
        <f t="shared" si="3"/>
        <v>-1.4993303939348053</v>
      </c>
      <c r="J9" s="20">
        <f t="shared" si="0"/>
        <v>43.686830393934805</v>
      </c>
      <c r="K9" s="20"/>
    </row>
    <row r="10" spans="2:11" ht="20.100000000000001" customHeight="1" x14ac:dyDescent="0.15">
      <c r="B10" s="2">
        <v>7</v>
      </c>
      <c r="C10" s="3" t="s">
        <v>8</v>
      </c>
      <c r="D10" s="2">
        <v>200</v>
      </c>
      <c r="E10" s="10">
        <f t="shared" si="1"/>
        <v>31.25</v>
      </c>
      <c r="G10" s="21">
        <v>60</v>
      </c>
      <c r="H10" s="22">
        <f t="shared" si="2"/>
        <v>73.4375</v>
      </c>
      <c r="I10" s="19">
        <f t="shared" si="3"/>
        <v>4.904519112430421</v>
      </c>
      <c r="J10" s="20">
        <f t="shared" si="0"/>
        <v>68.532980887569579</v>
      </c>
      <c r="K10" s="20"/>
    </row>
    <row r="11" spans="2:11" ht="20.100000000000001" customHeight="1" x14ac:dyDescent="0.15">
      <c r="B11" s="2">
        <v>8</v>
      </c>
      <c r="C11" s="3" t="s">
        <v>9</v>
      </c>
      <c r="D11" s="2">
        <v>60</v>
      </c>
      <c r="E11" s="10">
        <f t="shared" si="1"/>
        <v>9.375</v>
      </c>
      <c r="G11" s="21">
        <v>70</v>
      </c>
      <c r="H11" s="22">
        <f t="shared" si="2"/>
        <v>82.8125</v>
      </c>
      <c r="I11" s="19">
        <f t="shared" si="3"/>
        <v>-3.0301769372978953</v>
      </c>
      <c r="J11" s="20">
        <f t="shared" si="0"/>
        <v>85.842676937297895</v>
      </c>
      <c r="K11" s="20"/>
    </row>
    <row r="12" spans="2:11" ht="20.100000000000001" customHeight="1" x14ac:dyDescent="0.15">
      <c r="B12" s="2">
        <v>9</v>
      </c>
      <c r="C12" s="3" t="s">
        <v>10</v>
      </c>
      <c r="D12" s="2">
        <v>60</v>
      </c>
      <c r="E12" s="10">
        <f t="shared" si="1"/>
        <v>9.375</v>
      </c>
      <c r="G12" s="21">
        <v>80</v>
      </c>
      <c r="H12" s="22">
        <f t="shared" si="2"/>
        <v>92.1875</v>
      </c>
      <c r="I12" s="19">
        <f t="shared" si="3"/>
        <v>-2.0985264634906571</v>
      </c>
      <c r="J12" s="20">
        <f t="shared" si="0"/>
        <v>94.286026463490657</v>
      </c>
      <c r="K12" s="20"/>
    </row>
    <row r="13" spans="2:11" ht="20.100000000000001" customHeight="1" x14ac:dyDescent="0.15">
      <c r="B13" s="2">
        <v>10</v>
      </c>
      <c r="C13" s="3" t="s">
        <v>11</v>
      </c>
      <c r="D13" s="2">
        <v>50</v>
      </c>
      <c r="E13" s="10">
        <f t="shared" si="1"/>
        <v>7.8125</v>
      </c>
      <c r="G13" s="21">
        <v>90</v>
      </c>
      <c r="H13" s="22">
        <f t="shared" si="2"/>
        <v>100</v>
      </c>
      <c r="I13" s="19">
        <f t="shared" si="3"/>
        <v>2.3071315420264114</v>
      </c>
      <c r="J13" s="20">
        <f t="shared" si="0"/>
        <v>97.692868457973589</v>
      </c>
      <c r="K13" s="20"/>
    </row>
    <row r="14" spans="2:11" ht="20.100000000000001" customHeight="1" x14ac:dyDescent="0.15">
      <c r="B14" s="4">
        <v>11</v>
      </c>
      <c r="C14" s="5" t="s">
        <v>12</v>
      </c>
      <c r="D14" s="4">
        <v>10</v>
      </c>
      <c r="E14" s="11"/>
      <c r="H14" s="22"/>
      <c r="K14" s="20"/>
    </row>
    <row r="15" spans="2:11" ht="20.100000000000001" customHeight="1" x14ac:dyDescent="0.15">
      <c r="B15" s="12" t="s">
        <v>16</v>
      </c>
      <c r="C15" s="12"/>
      <c r="D15" s="13">
        <f>SUM(D4:D13)</f>
        <v>640</v>
      </c>
      <c r="E15" s="14"/>
      <c r="G15" s="16"/>
      <c r="I15" s="54">
        <f>SUMSQ(I4:I14)</f>
        <v>85.722571807694635</v>
      </c>
      <c r="J15" s="20"/>
      <c r="K15" s="20"/>
    </row>
    <row r="16" spans="2:11" ht="20.100000000000001" customHeight="1" x14ac:dyDescent="0.15">
      <c r="B16" s="8" t="s">
        <v>61</v>
      </c>
      <c r="G16" s="30" t="s">
        <v>24</v>
      </c>
      <c r="I16" s="20"/>
      <c r="J16" s="20"/>
      <c r="K16" s="8"/>
    </row>
    <row r="17" spans="3:12" ht="20.100000000000001" customHeight="1" x14ac:dyDescent="0.15">
      <c r="C17" s="26" t="s">
        <v>27</v>
      </c>
      <c r="D17" s="24">
        <v>30</v>
      </c>
      <c r="E17" s="8" t="s">
        <v>31</v>
      </c>
      <c r="G17" s="9" t="s">
        <v>22</v>
      </c>
      <c r="I17" s="39">
        <v>99.671155144633161</v>
      </c>
      <c r="J17" s="20"/>
      <c r="K17" s="8"/>
    </row>
    <row r="18" spans="3:12" ht="20.100000000000001" customHeight="1" x14ac:dyDescent="0.15">
      <c r="C18" s="23" t="s">
        <v>20</v>
      </c>
      <c r="D18" s="24">
        <f>I17/(1+I18*(EXP(-I19*D17)))</f>
        <v>8.9036806272120828</v>
      </c>
      <c r="E18" s="8" t="s">
        <v>29</v>
      </c>
      <c r="G18" s="9" t="s">
        <v>23</v>
      </c>
      <c r="I18" s="39">
        <v>228.73247758182151</v>
      </c>
      <c r="J18" s="20"/>
      <c r="K18" s="8"/>
    </row>
    <row r="19" spans="3:12" ht="20.100000000000001" customHeight="1" x14ac:dyDescent="0.15">
      <c r="C19" s="23"/>
      <c r="D19" s="29">
        <v>10000</v>
      </c>
      <c r="E19" s="8" t="s">
        <v>32</v>
      </c>
      <c r="G19" s="9" t="s">
        <v>21</v>
      </c>
      <c r="I19" s="39">
        <v>0.10369056113600121</v>
      </c>
      <c r="J19" s="20"/>
      <c r="K19" s="8"/>
    </row>
    <row r="20" spans="3:12" ht="20.100000000000001" customHeight="1" x14ac:dyDescent="0.15">
      <c r="C20" s="25" t="s">
        <v>34</v>
      </c>
      <c r="D20" s="31">
        <f>D18*D19/100</f>
        <v>890.36806272120828</v>
      </c>
      <c r="E20" s="15" t="s">
        <v>33</v>
      </c>
      <c r="I20" s="17"/>
      <c r="K20" s="8"/>
    </row>
    <row r="21" spans="3:12" ht="20.100000000000001" customHeight="1" x14ac:dyDescent="0.15">
      <c r="K21" s="8"/>
    </row>
    <row r="22" spans="3:12" ht="20.100000000000001" customHeight="1" x14ac:dyDescent="0.15">
      <c r="K22" s="8"/>
    </row>
    <row r="23" spans="3:12" ht="20.100000000000001" customHeight="1" x14ac:dyDescent="0.15">
      <c r="K23" s="8"/>
    </row>
    <row r="24" spans="3:12" ht="20.100000000000001" customHeight="1" x14ac:dyDescent="0.15">
      <c r="K24" s="8"/>
    </row>
    <row r="25" spans="3:12" ht="20.100000000000001" customHeight="1" x14ac:dyDescent="0.15">
      <c r="K25" s="8"/>
    </row>
    <row r="26" spans="3:12" ht="20.100000000000001" customHeight="1" x14ac:dyDescent="0.15">
      <c r="K26" s="8"/>
    </row>
    <row r="27" spans="3:12" ht="20.100000000000001" customHeight="1" x14ac:dyDescent="0.15">
      <c r="K27" s="8"/>
    </row>
    <row r="28" spans="3:12" ht="20.100000000000001" customHeight="1" x14ac:dyDescent="0.15">
      <c r="K28" s="8"/>
    </row>
    <row r="29" spans="3:12" ht="20.100000000000001" customHeight="1" x14ac:dyDescent="0.15">
      <c r="K29" s="8"/>
    </row>
    <row r="30" spans="3:12" ht="20.100000000000001" customHeight="1" x14ac:dyDescent="0.15">
      <c r="K30" s="8"/>
    </row>
    <row r="31" spans="3:12" ht="20.100000000000001" customHeight="1" x14ac:dyDescent="0.15">
      <c r="L31" s="53" t="s">
        <v>54</v>
      </c>
    </row>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31"/>
  <sheetViews>
    <sheetView zoomScale="80" zoomScaleNormal="80" workbookViewId="0">
      <selection activeCell="I27" sqref="I27"/>
    </sheetView>
  </sheetViews>
  <sheetFormatPr defaultColWidth="9" defaultRowHeight="20.100000000000001" customHeight="1" x14ac:dyDescent="0.15"/>
  <cols>
    <col min="1" max="1" width="3.625" style="8" customWidth="1"/>
    <col min="2" max="2" width="9" style="8"/>
    <col min="3" max="3" width="22" style="8" bestFit="1" customWidth="1"/>
    <col min="4" max="4" width="13.375" style="9" bestFit="1" customWidth="1"/>
    <col min="5" max="5" width="11.25" style="8" bestFit="1" customWidth="1"/>
    <col min="6" max="6" width="20.625" style="8" customWidth="1"/>
    <col min="7" max="7" width="11.25" style="8" bestFit="1" customWidth="1"/>
    <col min="8" max="8" width="9" style="8"/>
    <col min="9" max="9" width="10.375" style="9" customWidth="1"/>
    <col min="10" max="11" width="9" style="9"/>
    <col min="12" max="16384" width="9" style="8"/>
  </cols>
  <sheetData>
    <row r="1" spans="2:12" ht="20.100000000000001" customHeight="1" x14ac:dyDescent="0.2">
      <c r="G1" s="18"/>
    </row>
    <row r="2" spans="2:12" ht="39.950000000000003" customHeight="1" x14ac:dyDescent="0.15">
      <c r="B2" s="32" t="s">
        <v>17</v>
      </c>
      <c r="C2" s="6"/>
      <c r="D2" s="7"/>
      <c r="E2" s="6"/>
      <c r="G2" s="6"/>
      <c r="H2" s="6"/>
    </row>
    <row r="3" spans="2:12" ht="20.100000000000001" customHeight="1" x14ac:dyDescent="0.15">
      <c r="B3" s="1" t="s">
        <v>0</v>
      </c>
      <c r="C3" s="1" t="s">
        <v>1</v>
      </c>
      <c r="D3" s="1" t="s">
        <v>13</v>
      </c>
      <c r="E3" s="1" t="s">
        <v>18</v>
      </c>
      <c r="G3" s="1" t="s">
        <v>14</v>
      </c>
      <c r="H3" s="1" t="s">
        <v>15</v>
      </c>
      <c r="I3" s="9" t="s">
        <v>25</v>
      </c>
      <c r="J3" s="9" t="s">
        <v>26</v>
      </c>
    </row>
    <row r="4" spans="2:12" ht="20.100000000000001" customHeight="1" x14ac:dyDescent="0.15">
      <c r="B4" s="2">
        <v>1</v>
      </c>
      <c r="C4" s="3" t="s">
        <v>2</v>
      </c>
      <c r="D4" s="2">
        <v>10</v>
      </c>
      <c r="E4" s="10">
        <f>D4/$D$15*100</f>
        <v>1.5625</v>
      </c>
      <c r="G4" s="16">
        <v>0</v>
      </c>
      <c r="H4" s="16">
        <v>0</v>
      </c>
      <c r="I4" s="19">
        <f t="shared" ref="I4:I13" si="0">$H4-$I$17/(1+$I$18*(EXP(-$I$19*G4)))</f>
        <v>-0.43822804817531658</v>
      </c>
      <c r="J4" s="20">
        <f t="shared" ref="J4:J13" si="1">$I$17/(1+$I$18*(EXP(-$I$19*$G4)))</f>
        <v>0.43822804817531658</v>
      </c>
      <c r="K4" s="20"/>
    </row>
    <row r="5" spans="2:12" ht="20.100000000000001" customHeight="1" x14ac:dyDescent="0.15">
      <c r="B5" s="2">
        <v>2</v>
      </c>
      <c r="C5" s="3" t="s">
        <v>3</v>
      </c>
      <c r="D5" s="2">
        <v>20</v>
      </c>
      <c r="E5" s="10">
        <f t="shared" ref="E5:E13" si="2">D5/$D$15*100</f>
        <v>3.125</v>
      </c>
      <c r="G5" s="21">
        <v>10</v>
      </c>
      <c r="H5" s="38">
        <f>+E5+E4</f>
        <v>4.6875</v>
      </c>
      <c r="I5" s="19">
        <f t="shared" si="0"/>
        <v>3.4637025614512744</v>
      </c>
      <c r="J5" s="20">
        <f t="shared" si="1"/>
        <v>1.2237974385487256</v>
      </c>
      <c r="K5" s="20"/>
    </row>
    <row r="6" spans="2:12" ht="20.100000000000001" customHeight="1" x14ac:dyDescent="0.15">
      <c r="B6" s="2">
        <v>3</v>
      </c>
      <c r="C6" s="3" t="s">
        <v>4</v>
      </c>
      <c r="D6" s="2">
        <v>20</v>
      </c>
      <c r="E6" s="10">
        <f t="shared" si="2"/>
        <v>3.125</v>
      </c>
      <c r="G6" s="21">
        <v>20</v>
      </c>
      <c r="H6" s="22">
        <f t="shared" ref="H6:H13" si="3">+H5+E6</f>
        <v>7.8125</v>
      </c>
      <c r="I6" s="19">
        <f t="shared" si="0"/>
        <v>4.4427241226161236</v>
      </c>
      <c r="J6" s="20">
        <f t="shared" si="1"/>
        <v>3.3697758773838768</v>
      </c>
      <c r="K6" s="20"/>
    </row>
    <row r="7" spans="2:12" ht="20.100000000000001" customHeight="1" x14ac:dyDescent="0.15">
      <c r="B7" s="2">
        <v>4</v>
      </c>
      <c r="C7" s="3" t="s">
        <v>5</v>
      </c>
      <c r="D7" s="2">
        <v>10</v>
      </c>
      <c r="E7" s="10">
        <f t="shared" si="2"/>
        <v>1.5625</v>
      </c>
      <c r="G7" s="21">
        <v>30</v>
      </c>
      <c r="H7" s="22">
        <f t="shared" si="3"/>
        <v>9.375</v>
      </c>
      <c r="I7" s="19">
        <f t="shared" si="0"/>
        <v>0.43770007005601563</v>
      </c>
      <c r="J7" s="20">
        <f t="shared" si="1"/>
        <v>8.9372999299439844</v>
      </c>
      <c r="K7" s="20"/>
    </row>
    <row r="8" spans="2:12" ht="20.100000000000001" customHeight="1" x14ac:dyDescent="0.15">
      <c r="B8" s="2">
        <v>5</v>
      </c>
      <c r="C8" s="3" t="s">
        <v>6</v>
      </c>
      <c r="D8" s="2">
        <v>60</v>
      </c>
      <c r="E8" s="10">
        <f t="shared" si="2"/>
        <v>9.375</v>
      </c>
      <c r="G8" s="21">
        <v>40</v>
      </c>
      <c r="H8" s="22">
        <f t="shared" si="3"/>
        <v>18.75</v>
      </c>
      <c r="I8" s="19">
        <f t="shared" si="0"/>
        <v>-2.8873271081173471</v>
      </c>
      <c r="J8" s="20">
        <f t="shared" si="1"/>
        <v>21.637327108117347</v>
      </c>
      <c r="K8" s="20"/>
    </row>
    <row r="9" spans="2:12" ht="20.100000000000001" customHeight="1" x14ac:dyDescent="0.15">
      <c r="B9" s="2">
        <v>6</v>
      </c>
      <c r="C9" s="3" t="s">
        <v>7</v>
      </c>
      <c r="D9" s="2">
        <v>150</v>
      </c>
      <c r="E9" s="10">
        <f t="shared" si="2"/>
        <v>23.4375</v>
      </c>
      <c r="G9" s="21">
        <v>50</v>
      </c>
      <c r="H9" s="22">
        <f t="shared" si="3"/>
        <v>42.1875</v>
      </c>
      <c r="I9" s="19">
        <f t="shared" si="0"/>
        <v>-1.5085589316061814</v>
      </c>
      <c r="J9" s="20">
        <f t="shared" si="1"/>
        <v>43.696058931606181</v>
      </c>
      <c r="K9" s="20"/>
    </row>
    <row r="10" spans="2:12" ht="20.100000000000001" customHeight="1" x14ac:dyDescent="0.15">
      <c r="B10" s="2">
        <v>7</v>
      </c>
      <c r="C10" s="3" t="s">
        <v>8</v>
      </c>
      <c r="D10" s="2">
        <v>200</v>
      </c>
      <c r="E10" s="10">
        <f t="shared" si="2"/>
        <v>31.25</v>
      </c>
      <c r="G10" s="21">
        <v>60</v>
      </c>
      <c r="H10" s="22">
        <f t="shared" si="3"/>
        <v>73.4375</v>
      </c>
      <c r="I10" s="19">
        <f t="shared" si="0"/>
        <v>4.9297299313687262</v>
      </c>
      <c r="J10" s="20">
        <f t="shared" si="1"/>
        <v>68.507770068631274</v>
      </c>
      <c r="K10" s="20"/>
    </row>
    <row r="11" spans="2:12" ht="20.100000000000001" customHeight="1" x14ac:dyDescent="0.15">
      <c r="B11" s="2">
        <v>8</v>
      </c>
      <c r="C11" s="3" t="s">
        <v>9</v>
      </c>
      <c r="D11" s="2">
        <v>60</v>
      </c>
      <c r="E11" s="10">
        <f t="shared" si="2"/>
        <v>9.375</v>
      </c>
      <c r="G11" s="21">
        <v>70</v>
      </c>
      <c r="H11" s="22">
        <f t="shared" si="3"/>
        <v>82.8125</v>
      </c>
      <c r="I11" s="19">
        <f t="shared" si="0"/>
        <v>-3.0069957171937745</v>
      </c>
      <c r="J11" s="20">
        <f t="shared" si="1"/>
        <v>85.819495717193774</v>
      </c>
      <c r="K11" s="20"/>
    </row>
    <row r="12" spans="2:12" ht="20.100000000000001" customHeight="1" x14ac:dyDescent="0.15">
      <c r="B12" s="2">
        <v>9</v>
      </c>
      <c r="C12" s="3" t="s">
        <v>10</v>
      </c>
      <c r="D12" s="2">
        <v>60</v>
      </c>
      <c r="E12" s="10">
        <f t="shared" si="2"/>
        <v>9.375</v>
      </c>
      <c r="G12" s="21">
        <v>80</v>
      </c>
      <c r="H12" s="22">
        <f t="shared" si="3"/>
        <v>92.1875</v>
      </c>
      <c r="I12" s="19">
        <f t="shared" si="0"/>
        <v>-2.0960065490786377</v>
      </c>
      <c r="J12" s="20">
        <f t="shared" si="1"/>
        <v>94.283506549078638</v>
      </c>
      <c r="K12" s="20"/>
    </row>
    <row r="13" spans="2:12" ht="20.100000000000001" customHeight="1" x14ac:dyDescent="0.15">
      <c r="B13" s="2">
        <v>10</v>
      </c>
      <c r="C13" s="3" t="s">
        <v>11</v>
      </c>
      <c r="D13" s="2">
        <v>50</v>
      </c>
      <c r="E13" s="10">
        <f t="shared" si="2"/>
        <v>7.8125</v>
      </c>
      <c r="G13" s="21">
        <v>90</v>
      </c>
      <c r="H13" s="22">
        <f t="shared" si="3"/>
        <v>100</v>
      </c>
      <c r="I13" s="19">
        <f t="shared" si="0"/>
        <v>2.2931112247050152</v>
      </c>
      <c r="J13" s="20">
        <f t="shared" si="1"/>
        <v>97.706888775294985</v>
      </c>
      <c r="K13" s="20"/>
    </row>
    <row r="14" spans="2:12" ht="20.100000000000001" customHeight="1" x14ac:dyDescent="0.15">
      <c r="B14" s="4">
        <v>11</v>
      </c>
      <c r="C14" s="5" t="s">
        <v>12</v>
      </c>
      <c r="D14" s="4">
        <v>10</v>
      </c>
      <c r="E14" s="11"/>
      <c r="H14" s="22"/>
      <c r="K14" s="20"/>
    </row>
    <row r="15" spans="2:12" ht="20.100000000000001" customHeight="1" x14ac:dyDescent="0.15">
      <c r="B15" s="12" t="s">
        <v>16</v>
      </c>
      <c r="C15" s="12"/>
      <c r="D15" s="13">
        <f>SUM(D4:D13)</f>
        <v>640</v>
      </c>
      <c r="E15" s="14"/>
      <c r="G15" s="16"/>
      <c r="I15" s="28"/>
      <c r="J15" s="20"/>
      <c r="K15" s="20"/>
    </row>
    <row r="16" spans="2:12" ht="20.100000000000001" customHeight="1" x14ac:dyDescent="0.15">
      <c r="B16" s="8" t="s">
        <v>61</v>
      </c>
      <c r="G16" s="30" t="s">
        <v>24</v>
      </c>
      <c r="I16" s="20"/>
      <c r="J16" s="20"/>
      <c r="K16" s="20"/>
      <c r="L16" s="37" t="s">
        <v>50</v>
      </c>
    </row>
    <row r="17" spans="3:12" ht="20.100000000000001" customHeight="1" x14ac:dyDescent="0.15">
      <c r="C17" s="26" t="s">
        <v>27</v>
      </c>
      <c r="D17" s="24">
        <v>30</v>
      </c>
      <c r="E17" s="8" t="s">
        <v>31</v>
      </c>
      <c r="G17" s="9" t="s">
        <v>22</v>
      </c>
      <c r="I17" s="39">
        <v>99.701570000000004</v>
      </c>
      <c r="J17" s="20"/>
      <c r="K17" s="20"/>
      <c r="L17" s="50" t="s">
        <v>55</v>
      </c>
    </row>
    <row r="18" spans="3:12" ht="20.100000000000001" customHeight="1" x14ac:dyDescent="0.15">
      <c r="C18" s="23" t="s">
        <v>20</v>
      </c>
      <c r="D18" s="24">
        <f>I17/(1+I18*(EXP(-I19*D17)))</f>
        <v>8.9372999299439844</v>
      </c>
      <c r="E18" s="8" t="s">
        <v>29</v>
      </c>
      <c r="G18" s="9" t="s">
        <v>23</v>
      </c>
      <c r="I18" s="39">
        <v>226.51070000000001</v>
      </c>
      <c r="J18" s="20"/>
      <c r="K18" s="20"/>
      <c r="L18" s="50" t="s">
        <v>56</v>
      </c>
    </row>
    <row r="19" spans="3:12" ht="20.100000000000001" customHeight="1" x14ac:dyDescent="0.15">
      <c r="C19" s="23"/>
      <c r="D19" s="29">
        <v>10000</v>
      </c>
      <c r="E19" s="8" t="s">
        <v>32</v>
      </c>
      <c r="G19" s="9" t="s">
        <v>21</v>
      </c>
      <c r="I19" s="39">
        <v>0.103492</v>
      </c>
      <c r="J19" s="20"/>
      <c r="K19" s="20"/>
      <c r="L19" s="50" t="s">
        <v>43</v>
      </c>
    </row>
    <row r="20" spans="3:12" ht="20.100000000000001" customHeight="1" x14ac:dyDescent="0.15">
      <c r="C20" s="25" t="s">
        <v>34</v>
      </c>
      <c r="D20" s="31">
        <f>D18*D19/100</f>
        <v>893.72999299439846</v>
      </c>
      <c r="E20" s="15" t="s">
        <v>33</v>
      </c>
      <c r="I20" s="17"/>
      <c r="L20" s="50" t="s">
        <v>44</v>
      </c>
    </row>
    <row r="21" spans="3:12" ht="20.100000000000001" customHeight="1" x14ac:dyDescent="0.15">
      <c r="L21" s="51" t="s">
        <v>45</v>
      </c>
    </row>
    <row r="22" spans="3:12" ht="20.100000000000001" customHeight="1" x14ac:dyDescent="0.15">
      <c r="L22" s="51" t="s">
        <v>57</v>
      </c>
    </row>
    <row r="23" spans="3:12" ht="20.100000000000001" customHeight="1" x14ac:dyDescent="0.15">
      <c r="L23" s="50" t="s">
        <v>46</v>
      </c>
    </row>
    <row r="24" spans="3:12" ht="20.100000000000001" customHeight="1" x14ac:dyDescent="0.15">
      <c r="L24" s="50" t="s">
        <v>47</v>
      </c>
    </row>
    <row r="25" spans="3:12" ht="20.100000000000001" customHeight="1" x14ac:dyDescent="0.15">
      <c r="L25" s="51" t="s">
        <v>58</v>
      </c>
    </row>
    <row r="26" spans="3:12" ht="20.100000000000001" customHeight="1" x14ac:dyDescent="0.15">
      <c r="L26" s="50" t="s">
        <v>48</v>
      </c>
    </row>
    <row r="27" spans="3:12" ht="20.100000000000001" customHeight="1" x14ac:dyDescent="0.15">
      <c r="L27" s="51" t="s">
        <v>59</v>
      </c>
    </row>
    <row r="28" spans="3:12" ht="20.100000000000001" customHeight="1" x14ac:dyDescent="0.15">
      <c r="L28" s="50" t="s">
        <v>49</v>
      </c>
    </row>
    <row r="29" spans="3:12" ht="20.100000000000001" customHeight="1" x14ac:dyDescent="0.15">
      <c r="L29" s="51" t="s">
        <v>60</v>
      </c>
    </row>
    <row r="30" spans="3:12" ht="20.100000000000001" customHeight="1" x14ac:dyDescent="0.15">
      <c r="L30" s="52"/>
    </row>
    <row r="31" spans="3:12" ht="20.100000000000001" customHeight="1" x14ac:dyDescent="0.15">
      <c r="L31" s="53" t="s">
        <v>54</v>
      </c>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練習問題3（離釣率）</vt:lpstr>
      <vt:lpstr>離釣率アンケ-ト結果</vt:lpstr>
      <vt:lpstr>解答（ソルバ-の結果）</vt:lpstr>
      <vt:lpstr>解答（Rの結果）</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miyako-4</dc:creator>
  <cp:lastModifiedBy>miyako-4</cp:lastModifiedBy>
  <cp:lastPrinted>2015-02-21T08:44:07Z</cp:lastPrinted>
  <dcterms:created xsi:type="dcterms:W3CDTF">2015-02-18T07:13:15Z</dcterms:created>
  <dcterms:modified xsi:type="dcterms:W3CDTF">2015-03-24T23:48:12Z</dcterms:modified>
</cp:coreProperties>
</file>